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75" windowWidth="9720" windowHeight="6540" tabRatio="773" activeTab="2"/>
  </bookViews>
  <sheets>
    <sheet name="Orç Unit. " sheetId="1" r:id="rId1"/>
    <sheet name="Orç muro e pintura" sheetId="2" r:id="rId2"/>
    <sheet name="Cronograma" sheetId="3" r:id="rId3"/>
  </sheets>
  <externalReferences>
    <externalReference r:id="rId6"/>
    <externalReference r:id="rId7"/>
    <externalReference r:id="rId8"/>
  </externalReferences>
  <definedNames>
    <definedName name="_Order1" hidden="1">255</definedName>
    <definedName name="AREA">#REF!</definedName>
    <definedName name="_xlnm.Print_Area" localSheetId="1">'Orç muro e pintura'!$A$1:$J$38</definedName>
    <definedName name="_xlnm.Print_Area" localSheetId="0">'Orç Unit. '!$A$1:$I$28</definedName>
    <definedName name="BDI">#REF!</definedName>
    <definedName name="BDI1">#REF!</definedName>
    <definedName name="D">#REF!</definedName>
    <definedName name="P.1">#REF!</definedName>
    <definedName name="P.10">#REF!</definedName>
    <definedName name="P.11">#REF!</definedName>
    <definedName name="P.12">#REF!</definedName>
    <definedName name="P.13">#REF!</definedName>
    <definedName name="P.14">#REF!</definedName>
    <definedName name="P.15">#REF!</definedName>
    <definedName name="P.2">#REF!</definedName>
    <definedName name="P.3">#REF!</definedName>
    <definedName name="P.4">#REF!</definedName>
    <definedName name="P.5">#REF!</definedName>
    <definedName name="P.6">#REF!</definedName>
    <definedName name="P.7">#REF!</definedName>
    <definedName name="P.8">#REF!</definedName>
    <definedName name="P.9">#REF!</definedName>
    <definedName name="PP1.1" localSheetId="1">#REF!</definedName>
    <definedName name="PP1.1">#REF!</definedName>
    <definedName name="PP1.10" localSheetId="1">#REF!</definedName>
    <definedName name="PP1.10">#REF!</definedName>
    <definedName name="PP1.11" localSheetId="1">#REF!</definedName>
    <definedName name="PP1.11">#REF!</definedName>
    <definedName name="PP1.12" localSheetId="1">#REF!</definedName>
    <definedName name="PP1.12">#REF!</definedName>
    <definedName name="PP1.13" localSheetId="1">#REF!</definedName>
    <definedName name="PP1.13">#REF!</definedName>
    <definedName name="PP1.14" localSheetId="1">#REF!</definedName>
    <definedName name="PP1.14">#REF!</definedName>
    <definedName name="PP1.15" localSheetId="1">#REF!</definedName>
    <definedName name="PP1.15">#REF!</definedName>
    <definedName name="PP1.2" localSheetId="1">#REF!</definedName>
    <definedName name="PP1.2">#REF!</definedName>
    <definedName name="PP1.3" localSheetId="1">#REF!</definedName>
    <definedName name="PP1.3">#REF!</definedName>
    <definedName name="PP1.4" localSheetId="1">#REF!</definedName>
    <definedName name="PP1.4">#REF!</definedName>
    <definedName name="PP1.5" localSheetId="1">#REF!</definedName>
    <definedName name="PP1.5">#REF!</definedName>
    <definedName name="PP1.6" localSheetId="1">#REF!</definedName>
    <definedName name="PP1.6">#REF!</definedName>
    <definedName name="PP1.7" localSheetId="1">#REF!</definedName>
    <definedName name="PP1.7">#REF!</definedName>
    <definedName name="PP1.8" localSheetId="1">#REF!</definedName>
    <definedName name="PP1.8">#REF!</definedName>
    <definedName name="PP1.9" localSheetId="1">#REF!</definedName>
    <definedName name="PP1.9">#REF!</definedName>
    <definedName name="T.1">#REF!</definedName>
    <definedName name="T.10">#REF!</definedName>
    <definedName name="T.11">#REF!</definedName>
    <definedName name="T.12">#REF!</definedName>
    <definedName name="T.13">#REF!</definedName>
    <definedName name="T.14">#REF!</definedName>
    <definedName name="T.15">#REF!</definedName>
    <definedName name="T.2">#REF!</definedName>
    <definedName name="T.3">#REF!</definedName>
    <definedName name="T.4">#REF!</definedName>
    <definedName name="T.5">#REF!</definedName>
    <definedName name="T.6">#REF!</definedName>
    <definedName name="T.7">#REF!</definedName>
    <definedName name="T.8">#REF!</definedName>
    <definedName name="T.9">#REF!</definedName>
    <definedName name="titulo">'[2]Planilha'!$C$5:$F$182</definedName>
    <definedName name="TOT.P">#REF!</definedName>
    <definedName name="TOT1.P" localSheetId="1">#REF!</definedName>
    <definedName name="TOT1.P">#REF!</definedName>
    <definedName name="TT.1" localSheetId="1">#REF!</definedName>
    <definedName name="TT.1">#REF!</definedName>
    <definedName name="TT.10" localSheetId="1">#REF!</definedName>
    <definedName name="TT.10">#REF!</definedName>
    <definedName name="TT.11" localSheetId="1">#REF!</definedName>
    <definedName name="TT.11">#REF!</definedName>
    <definedName name="TT.12" localSheetId="1">#REF!</definedName>
    <definedName name="TT.12">#REF!</definedName>
    <definedName name="TT.13" localSheetId="1">#REF!</definedName>
    <definedName name="TT.13">#REF!</definedName>
    <definedName name="TT.14" localSheetId="1">#REF!</definedName>
    <definedName name="TT.14">#REF!</definedName>
    <definedName name="TT.15" localSheetId="1">#REF!</definedName>
    <definedName name="TT.15">#REF!</definedName>
    <definedName name="TT.2" localSheetId="1">#REF!</definedName>
    <definedName name="TT.2">#REF!</definedName>
    <definedName name="TT.3" localSheetId="1">#REF!</definedName>
    <definedName name="TT.3">#REF!</definedName>
    <definedName name="TT.4" localSheetId="1">#REF!</definedName>
    <definedName name="TT.4">#REF!</definedName>
    <definedName name="TT.5" localSheetId="1">#REF!</definedName>
    <definedName name="TT.5">#REF!</definedName>
    <definedName name="TT.6" localSheetId="1">#REF!</definedName>
    <definedName name="TT.6">#REF!</definedName>
    <definedName name="TT.7" localSheetId="1">#REF!</definedName>
    <definedName name="TT.7">#REF!</definedName>
    <definedName name="TT.8" localSheetId="1">#REF!</definedName>
    <definedName name="TT.8">#REF!</definedName>
    <definedName name="TT.9" localSheetId="1">#REF!</definedName>
    <definedName name="TT.9">#REF!</definedName>
  </definedNames>
  <calcPr fullCalcOnLoad="1" fullPrecision="0"/>
</workbook>
</file>

<file path=xl/sharedStrings.xml><?xml version="1.0" encoding="utf-8"?>
<sst xmlns="http://schemas.openxmlformats.org/spreadsheetml/2006/main" count="141" uniqueCount="73">
  <si>
    <t>ITEM</t>
  </si>
  <si>
    <t>SERVIÇOS</t>
  </si>
  <si>
    <t>MÃO-DE-OBRA</t>
  </si>
  <si>
    <t>MATERIAL</t>
  </si>
  <si>
    <t>VALOR TOTAL</t>
  </si>
  <si>
    <t>MAT + MO</t>
  </si>
  <si>
    <t>1.</t>
  </si>
  <si>
    <t>SERVIÇOS INICIAIS</t>
  </si>
  <si>
    <t>1.01</t>
  </si>
  <si>
    <t>1.02</t>
  </si>
  <si>
    <t>UNID</t>
  </si>
  <si>
    <t>m²</t>
  </si>
  <si>
    <t>2.</t>
  </si>
  <si>
    <t>Placa de obra</t>
  </si>
  <si>
    <t>m³</t>
  </si>
  <si>
    <t>2.01</t>
  </si>
  <si>
    <t>2.02</t>
  </si>
  <si>
    <t>QTIDE</t>
  </si>
  <si>
    <t>VL UNIT</t>
  </si>
  <si>
    <t>VL TOT</t>
  </si>
  <si>
    <t>VL UN</t>
  </si>
  <si>
    <t>TOTAL DE MATERIAL</t>
  </si>
  <si>
    <t>TOTAL DE MÃO-DE-OBRA</t>
  </si>
  <si>
    <t>TOTAL GERAL</t>
  </si>
  <si>
    <t>INTERESSADO</t>
  </si>
  <si>
    <t>OBRA</t>
  </si>
  <si>
    <t>LOCAL</t>
  </si>
  <si>
    <t>ORÇAMENTO (MATERIAL E MÃO-DE-OBRA)</t>
  </si>
  <si>
    <t xml:space="preserve">DATA </t>
  </si>
  <si>
    <t>PREFEITURA MUNICIPAL DE CATANDUVAS</t>
  </si>
  <si>
    <t>ABRIL.2012</t>
  </si>
  <si>
    <t>RUA JULIO DE CASTILHOS - BAIRRO SAYONARA</t>
  </si>
  <si>
    <t>386,14 m²</t>
  </si>
  <si>
    <t>ÁREA DA OBRA</t>
  </si>
  <si>
    <t>138,20 m²</t>
  </si>
  <si>
    <t>EXTENSÃO DE MURO</t>
  </si>
  <si>
    <t>MURO DE CONTENÇÃO - CORTINA E BLOCOS</t>
  </si>
  <si>
    <t>SINAPI 73995/001</t>
  </si>
  <si>
    <t>SINAPI 73998/004</t>
  </si>
  <si>
    <t xml:space="preserve">Forn. Formas  e Exec. em Concreto Armado Fck=20 Mpa p/ fundação, pilares e vigas </t>
  </si>
  <si>
    <t>Alvenaria Blocos de Concreto Vedacao 9x19x39cm, Espessura 9 cm, Assen. com argamassa Traco 1:0,5:11 (Cimento, Cal, Areia)</t>
  </si>
  <si>
    <t>TEM QUE FECHAR 48.405,53</t>
  </si>
  <si>
    <t>Limpeza do Terreno</t>
  </si>
  <si>
    <t xml:space="preserve">MUROS POSTO DE SAÚDE </t>
  </si>
  <si>
    <t>CONSTRUÇÃO DE MURO UNIDADE DE SAÚDE SAYONARA</t>
  </si>
  <si>
    <t xml:space="preserve">PINTURA </t>
  </si>
  <si>
    <t>3.</t>
  </si>
  <si>
    <t>3.01</t>
  </si>
  <si>
    <t>3.02</t>
  </si>
  <si>
    <t>3.03</t>
  </si>
  <si>
    <t>SINAPI 73948/002</t>
  </si>
  <si>
    <t>SINAPI 73954/001</t>
  </si>
  <si>
    <t>Repintura acrílica s/ reboco interno andar térreo paredes e teto, e toda a parte externa paredes - 2 demãos</t>
  </si>
  <si>
    <t>Preparo de paredes + fechamento de fissuras interno/externo - 1 demão</t>
  </si>
  <si>
    <t>Pintura esmalte sobre madeira (portas, espelho e beirais)</t>
  </si>
  <si>
    <t>4.</t>
  </si>
  <si>
    <t>FORRO EM GESSO</t>
  </si>
  <si>
    <t>4.01</t>
  </si>
  <si>
    <t>SINAPI 73986/001</t>
  </si>
  <si>
    <t xml:space="preserve">TEM QUE FECHAR </t>
  </si>
  <si>
    <t xml:space="preserve">Forro de gesso placas 60x60cm, e= 1,20cm inclusive fixação c/ arame 
</t>
  </si>
  <si>
    <t>REFERÊNCIA</t>
  </si>
  <si>
    <t xml:space="preserve">CÓDIGO DE </t>
  </si>
  <si>
    <t>40,00 m</t>
  </si>
  <si>
    <t>CONSTRUÇÃO DE MURO E PINTURA UNIDADE DE SAÚDE SAYONARA</t>
  </si>
  <si>
    <t>M Ê S</t>
  </si>
  <si>
    <t>PESO</t>
  </si>
  <si>
    <t>VALOR</t>
  </si>
  <si>
    <t>%</t>
  </si>
  <si>
    <t>R$</t>
  </si>
  <si>
    <t>C R O N O G R A M A    F Í S I C O - F I N A N C E I R O</t>
  </si>
  <si>
    <t xml:space="preserve">MURO E PINTURA POSTO DE SAÚDE </t>
  </si>
  <si>
    <t>TOTAL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</si>
</sst>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0"/>
    <numFmt numFmtId="173" formatCode="#,##0.0"/>
    <numFmt numFmtId="174" formatCode="0.0000"/>
    <numFmt numFmtId="175" formatCode="0.000"/>
    <numFmt numFmtId="176" formatCode="0.0"/>
    <numFmt numFmtId="177" formatCode="0.0%"/>
    <numFmt numFmtId="178" formatCode="0.000%"/>
    <numFmt numFmtId="179" formatCode="mmmm\-yy"/>
    <numFmt numFmtId="180" formatCode="#,#00"/>
    <numFmt numFmtId="181" formatCode="%#,#00"/>
    <numFmt numFmtId="182" formatCode="#.##000"/>
    <numFmt numFmtId="183" formatCode="#,"/>
    <numFmt numFmtId="184" formatCode="#,##0.00\ ;&quot; (&quot;#,##0.00\);&quot; -&quot;#\ ;@\ "/>
    <numFmt numFmtId="185" formatCode="#,##0.0000"/>
  </numFmts>
  <fonts count="6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sz val="7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Arial"/>
      <family val="2"/>
    </font>
    <font>
      <sz val="7"/>
      <color rgb="FFFF0000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7" fillId="0" borderId="0">
      <alignment/>
      <protection locked="0"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180" fontId="7" fillId="0" borderId="0">
      <alignment/>
      <protection locked="0"/>
    </xf>
    <xf numFmtId="0" fontId="4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181" fontId="7" fillId="0" borderId="0">
      <alignment/>
      <protection locked="0"/>
    </xf>
    <xf numFmtId="182" fontId="7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183" fontId="8" fillId="0" borderId="0">
      <alignment/>
      <protection locked="0"/>
    </xf>
    <xf numFmtId="183" fontId="8" fillId="0" borderId="0">
      <alignment/>
      <protection locked="0"/>
    </xf>
    <xf numFmtId="0" fontId="52" fillId="0" borderId="9" applyNumberFormat="0" applyFill="0" applyAlignment="0" applyProtection="0"/>
  </cellStyleXfs>
  <cellXfs count="3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Fill="1" applyAlignment="1">
      <alignment horizontal="right"/>
    </xf>
    <xf numFmtId="170" fontId="0" fillId="0" borderId="0" xfId="47" applyFont="1" applyAlignment="1">
      <alignment/>
    </xf>
    <xf numFmtId="0" fontId="3" fillId="0" borderId="0" xfId="0" applyFont="1" applyAlignment="1">
      <alignment/>
    </xf>
    <xf numFmtId="170" fontId="3" fillId="0" borderId="0" xfId="47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173" fontId="0" fillId="0" borderId="0" xfId="0" applyNumberFormat="1" applyFont="1" applyAlignment="1">
      <alignment horizontal="right"/>
    </xf>
    <xf numFmtId="4" fontId="2" fillId="0" borderId="0" xfId="0" applyNumberFormat="1" applyFont="1" applyFill="1" applyAlignment="1">
      <alignment horizontal="left"/>
    </xf>
    <xf numFmtId="4" fontId="1" fillId="0" borderId="15" xfId="0" applyNumberFormat="1" applyFont="1" applyBorder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 horizontal="right"/>
    </xf>
    <xf numFmtId="4" fontId="1" fillId="0" borderId="16" xfId="0" applyNumberFormat="1" applyFont="1" applyFill="1" applyBorder="1" applyAlignment="1">
      <alignment horizontal="right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2" fontId="53" fillId="0" borderId="0" xfId="0" applyNumberFormat="1" applyFont="1" applyAlignment="1">
      <alignment horizontal="right"/>
    </xf>
    <xf numFmtId="2" fontId="53" fillId="0" borderId="0" xfId="0" applyNumberFormat="1" applyFont="1" applyAlignment="1">
      <alignment horizontal="center"/>
    </xf>
    <xf numFmtId="4" fontId="53" fillId="0" borderId="0" xfId="0" applyNumberFormat="1" applyFont="1" applyAlignment="1">
      <alignment horizontal="right"/>
    </xf>
    <xf numFmtId="4" fontId="5" fillId="0" borderId="12" xfId="0" applyNumberFormat="1" applyFont="1" applyFill="1" applyBorder="1" applyAlignment="1">
      <alignment horizontal="right"/>
    </xf>
    <xf numFmtId="170" fontId="0" fillId="0" borderId="0" xfId="49" applyFont="1" applyAlignment="1">
      <alignment/>
    </xf>
    <xf numFmtId="0" fontId="1" fillId="0" borderId="17" xfId="0" applyFont="1" applyBorder="1" applyAlignment="1">
      <alignment vertical="justify"/>
    </xf>
    <xf numFmtId="170" fontId="53" fillId="0" borderId="0" xfId="47" applyFont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2" fontId="54" fillId="0" borderId="0" xfId="0" applyNumberFormat="1" applyFont="1" applyAlignment="1">
      <alignment horizontal="right"/>
    </xf>
    <xf numFmtId="2" fontId="54" fillId="0" borderId="0" xfId="0" applyNumberFormat="1" applyFont="1" applyAlignment="1">
      <alignment horizontal="center"/>
    </xf>
    <xf numFmtId="4" fontId="53" fillId="0" borderId="0" xfId="0" applyNumberFormat="1" applyFont="1" applyFill="1" applyAlignment="1">
      <alignment/>
    </xf>
    <xf numFmtId="0" fontId="1" fillId="0" borderId="15" xfId="0" applyFont="1" applyBorder="1" applyAlignment="1">
      <alignment vertical="justify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1" fontId="1" fillId="0" borderId="15" xfId="60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Fill="1" applyBorder="1" applyAlignment="1">
      <alignment horizontal="right" vertical="center"/>
    </xf>
    <xf numFmtId="4" fontId="1" fillId="0" borderId="16" xfId="0" applyNumberFormat="1" applyFont="1" applyFill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171" fontId="1" fillId="0" borderId="17" xfId="60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right" vertical="center"/>
    </xf>
    <xf numFmtId="4" fontId="1" fillId="0" borderId="17" xfId="0" applyNumberFormat="1" applyFont="1" applyFill="1" applyBorder="1" applyAlignment="1">
      <alignment horizontal="right" vertical="center"/>
    </xf>
    <xf numFmtId="4" fontId="1" fillId="0" borderId="20" xfId="0" applyNumberFormat="1" applyFont="1" applyFill="1" applyBorder="1" applyAlignment="1">
      <alignment horizontal="right" vertical="center"/>
    </xf>
    <xf numFmtId="4" fontId="55" fillId="0" borderId="21" xfId="0" applyNumberFormat="1" applyFont="1" applyFill="1" applyBorder="1" applyAlignment="1">
      <alignment horizontal="center"/>
    </xf>
    <xf numFmtId="4" fontId="3" fillId="0" borderId="22" xfId="0" applyNumberFormat="1" applyFont="1" applyFill="1" applyBorder="1" applyAlignment="1">
      <alignment horizontal="center"/>
    </xf>
    <xf numFmtId="4" fontId="55" fillId="0" borderId="21" xfId="0" applyNumberFormat="1" applyFont="1" applyFill="1" applyBorder="1" applyAlignment="1">
      <alignment horizontal="right"/>
    </xf>
    <xf numFmtId="0" fontId="1" fillId="0" borderId="18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/>
    </xf>
    <xf numFmtId="2" fontId="1" fillId="0" borderId="17" xfId="0" applyNumberFormat="1" applyFont="1" applyBorder="1" applyAlignment="1">
      <alignment horizontal="right"/>
    </xf>
    <xf numFmtId="2" fontId="1" fillId="0" borderId="17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5" fillId="0" borderId="23" xfId="0" applyFont="1" applyBorder="1" applyAlignment="1">
      <alignment/>
    </xf>
    <xf numFmtId="4" fontId="3" fillId="0" borderId="24" xfId="0" applyNumberFormat="1" applyFont="1" applyFill="1" applyBorder="1" applyAlignment="1">
      <alignment horizontal="right" vertical="center"/>
    </xf>
    <xf numFmtId="0" fontId="4" fillId="0" borderId="2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4" fontId="2" fillId="0" borderId="26" xfId="0" applyNumberFormat="1" applyFont="1" applyFill="1" applyBorder="1" applyAlignment="1">
      <alignment horizontal="left"/>
    </xf>
    <xf numFmtId="4" fontId="4" fillId="0" borderId="25" xfId="0" applyNumberFormat="1" applyFont="1" applyFill="1" applyBorder="1" applyAlignment="1">
      <alignment horizontal="left"/>
    </xf>
    <xf numFmtId="4" fontId="4" fillId="0" borderId="13" xfId="0" applyNumberFormat="1" applyFont="1" applyFill="1" applyBorder="1" applyAlignment="1">
      <alignment horizontal="left"/>
    </xf>
    <xf numFmtId="4" fontId="4" fillId="0" borderId="14" xfId="0" applyNumberFormat="1" applyFont="1" applyFill="1" applyBorder="1" applyAlignment="1">
      <alignment horizontal="left"/>
    </xf>
    <xf numFmtId="4" fontId="6" fillId="0" borderId="26" xfId="0" applyNumberFormat="1" applyFont="1" applyFill="1" applyBorder="1" applyAlignment="1">
      <alignment horizontal="left"/>
    </xf>
    <xf numFmtId="170" fontId="9" fillId="0" borderId="25" xfId="47" applyFont="1" applyBorder="1" applyAlignment="1">
      <alignment horizontal="center"/>
    </xf>
    <xf numFmtId="170" fontId="56" fillId="0" borderId="13" xfId="47" applyFont="1" applyBorder="1" applyAlignment="1">
      <alignment horizontal="center"/>
    </xf>
    <xf numFmtId="170" fontId="56" fillId="0" borderId="14" xfId="47" applyFont="1" applyBorder="1" applyAlignment="1">
      <alignment horizontal="center"/>
    </xf>
    <xf numFmtId="4" fontId="4" fillId="0" borderId="25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4" fontId="4" fillId="0" borderId="14" xfId="0" applyNumberFormat="1" applyFont="1" applyFill="1" applyBorder="1" applyAlignment="1">
      <alignment horizontal="right"/>
    </xf>
    <xf numFmtId="4" fontId="4" fillId="0" borderId="25" xfId="47" applyNumberFormat="1" applyFont="1" applyFill="1" applyBorder="1" applyAlignment="1">
      <alignment horizontal="center"/>
    </xf>
    <xf numFmtId="4" fontId="4" fillId="0" borderId="13" xfId="47" applyNumberFormat="1" applyFont="1" applyFill="1" applyBorder="1" applyAlignment="1">
      <alignment horizontal="center"/>
    </xf>
    <xf numFmtId="4" fontId="4" fillId="0" borderId="14" xfId="47" applyNumberFormat="1" applyFont="1" applyFill="1" applyBorder="1" applyAlignment="1">
      <alignment horizontal="center"/>
    </xf>
    <xf numFmtId="4" fontId="5" fillId="0" borderId="27" xfId="0" applyNumberFormat="1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center"/>
    </xf>
    <xf numFmtId="4" fontId="3" fillId="0" borderId="22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center"/>
    </xf>
    <xf numFmtId="171" fontId="1" fillId="0" borderId="15" xfId="6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26" xfId="0" applyFont="1" applyBorder="1" applyAlignment="1">
      <alignment vertical="justify"/>
    </xf>
    <xf numFmtId="171" fontId="1" fillId="0" borderId="26" xfId="61" applyFont="1" applyBorder="1" applyAlignment="1">
      <alignment horizontal="right"/>
    </xf>
    <xf numFmtId="2" fontId="1" fillId="0" borderId="26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1" fillId="0" borderId="30" xfId="0" applyNumberFormat="1" applyFont="1" applyFill="1" applyBorder="1" applyAlignment="1">
      <alignment horizontal="right"/>
    </xf>
    <xf numFmtId="4" fontId="5" fillId="0" borderId="31" xfId="0" applyNumberFormat="1" applyFont="1" applyFill="1" applyBorder="1" applyAlignment="1">
      <alignment horizontal="center"/>
    </xf>
    <xf numFmtId="4" fontId="5" fillId="0" borderId="32" xfId="0" applyNumberFormat="1" applyFont="1" applyFill="1" applyBorder="1" applyAlignment="1">
      <alignment horizontal="center"/>
    </xf>
    <xf numFmtId="4" fontId="5" fillId="0" borderId="33" xfId="0" applyNumberFormat="1" applyFont="1" applyFill="1" applyBorder="1" applyAlignment="1">
      <alignment horizontal="right"/>
    </xf>
    <xf numFmtId="0" fontId="5" fillId="0" borderId="25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4" fontId="5" fillId="0" borderId="21" xfId="0" applyNumberFormat="1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right"/>
    </xf>
    <xf numFmtId="43" fontId="0" fillId="0" borderId="0" xfId="47" applyNumberFormat="1" applyFont="1" applyAlignment="1">
      <alignment/>
    </xf>
    <xf numFmtId="0" fontId="5" fillId="0" borderId="2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vertical="justify" wrapText="1"/>
    </xf>
    <xf numFmtId="171" fontId="1" fillId="0" borderId="35" xfId="60" applyFont="1" applyBorder="1" applyAlignment="1">
      <alignment horizontal="right"/>
    </xf>
    <xf numFmtId="2" fontId="1" fillId="0" borderId="35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right"/>
    </xf>
    <xf numFmtId="4" fontId="1" fillId="0" borderId="35" xfId="0" applyNumberFormat="1" applyFont="1" applyFill="1" applyBorder="1" applyAlignment="1">
      <alignment horizontal="right"/>
    </xf>
    <xf numFmtId="4" fontId="1" fillId="0" borderId="36" xfId="0" applyNumberFormat="1" applyFont="1" applyFill="1" applyBorder="1" applyAlignment="1">
      <alignment horizontal="right"/>
    </xf>
    <xf numFmtId="4" fontId="5" fillId="0" borderId="21" xfId="0" applyNumberFormat="1" applyFont="1" applyFill="1" applyBorder="1" applyAlignment="1">
      <alignment horizontal="right"/>
    </xf>
    <xf numFmtId="170" fontId="0" fillId="0" borderId="0" xfId="49" applyFont="1" applyBorder="1" applyAlignment="1">
      <alignment/>
    </xf>
    <xf numFmtId="4" fontId="55" fillId="0" borderId="0" xfId="0" applyNumberFormat="1" applyFont="1" applyFill="1" applyBorder="1" applyAlignment="1">
      <alignment horizontal="center"/>
    </xf>
    <xf numFmtId="4" fontId="55" fillId="0" borderId="0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22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170" fontId="9" fillId="0" borderId="13" xfId="47" applyFont="1" applyBorder="1" applyAlignment="1">
      <alignment/>
    </xf>
    <xf numFmtId="170" fontId="9" fillId="0" borderId="0" xfId="47" applyFont="1" applyBorder="1" applyAlignment="1">
      <alignment/>
    </xf>
    <xf numFmtId="170" fontId="56" fillId="0" borderId="0" xfId="47" applyFont="1" applyBorder="1" applyAlignment="1">
      <alignment/>
    </xf>
    <xf numFmtId="4" fontId="3" fillId="0" borderId="24" xfId="0" applyNumberFormat="1" applyFont="1" applyFill="1" applyBorder="1" applyAlignment="1">
      <alignment horizontal="right" vertical="center" wrapText="1"/>
    </xf>
    <xf numFmtId="4" fontId="3" fillId="0" borderId="38" xfId="0" applyNumberFormat="1" applyFont="1" applyFill="1" applyBorder="1" applyAlignment="1">
      <alignment horizontal="right" vertical="center" wrapText="1"/>
    </xf>
    <xf numFmtId="170" fontId="0" fillId="0" borderId="28" xfId="49" applyFont="1" applyBorder="1" applyAlignment="1">
      <alignment wrapText="1"/>
    </xf>
    <xf numFmtId="4" fontId="3" fillId="0" borderId="38" xfId="0" applyNumberFormat="1" applyFont="1" applyFill="1" applyBorder="1" applyAlignment="1">
      <alignment horizontal="center" vertical="center" wrapText="1"/>
    </xf>
    <xf numFmtId="4" fontId="3" fillId="0" borderId="39" xfId="0" applyNumberFormat="1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right"/>
    </xf>
    <xf numFmtId="4" fontId="1" fillId="0" borderId="41" xfId="0" applyNumberFormat="1" applyFont="1" applyFill="1" applyBorder="1" applyAlignment="1">
      <alignment horizontal="right"/>
    </xf>
    <xf numFmtId="170" fontId="0" fillId="0" borderId="42" xfId="47" applyFont="1" applyBorder="1" applyAlignment="1">
      <alignment/>
    </xf>
    <xf numFmtId="170" fontId="0" fillId="0" borderId="43" xfId="47" applyFont="1" applyBorder="1" applyAlignment="1">
      <alignment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 vertical="center" wrapText="1"/>
    </xf>
    <xf numFmtId="4" fontId="57" fillId="0" borderId="25" xfId="0" applyNumberFormat="1" applyFont="1" applyFill="1" applyBorder="1" applyAlignment="1">
      <alignment horizontal="center"/>
    </xf>
    <xf numFmtId="4" fontId="58" fillId="0" borderId="13" xfId="0" applyNumberFormat="1" applyFont="1" applyFill="1" applyBorder="1" applyAlignment="1">
      <alignment horizontal="center"/>
    </xf>
    <xf numFmtId="4" fontId="58" fillId="0" borderId="14" xfId="0" applyNumberFormat="1" applyFont="1" applyFill="1" applyBorder="1" applyAlignment="1">
      <alignment horizontal="center"/>
    </xf>
    <xf numFmtId="4" fontId="57" fillId="0" borderId="13" xfId="0" applyNumberFormat="1" applyFont="1" applyFill="1" applyBorder="1" applyAlignment="1">
      <alignment horizontal="center"/>
    </xf>
    <xf numFmtId="4" fontId="57" fillId="0" borderId="14" xfId="0" applyNumberFormat="1" applyFont="1" applyFill="1" applyBorder="1" applyAlignment="1">
      <alignment horizontal="center"/>
    </xf>
    <xf numFmtId="4" fontId="53" fillId="0" borderId="0" xfId="0" applyNumberFormat="1" applyFont="1" applyFill="1" applyAlignment="1">
      <alignment horizontal="right"/>
    </xf>
    <xf numFmtId="0" fontId="57" fillId="0" borderId="26" xfId="0" applyFont="1" applyBorder="1" applyAlignment="1">
      <alignment horizontal="left"/>
    </xf>
    <xf numFmtId="4" fontId="57" fillId="0" borderId="26" xfId="0" applyNumberFormat="1" applyFont="1" applyFill="1" applyBorder="1" applyAlignment="1">
      <alignment horizontal="left"/>
    </xf>
    <xf numFmtId="4" fontId="59" fillId="0" borderId="26" xfId="0" applyNumberFormat="1" applyFont="1" applyFill="1" applyBorder="1" applyAlignment="1">
      <alignment horizontal="left"/>
    </xf>
    <xf numFmtId="0" fontId="57" fillId="0" borderId="0" xfId="0" applyFont="1" applyAlignment="1">
      <alignment horizontal="left"/>
    </xf>
    <xf numFmtId="2" fontId="57" fillId="0" borderId="0" xfId="0" applyNumberFormat="1" applyFont="1" applyAlignment="1">
      <alignment horizontal="left"/>
    </xf>
    <xf numFmtId="4" fontId="57" fillId="0" borderId="0" xfId="0" applyNumberFormat="1" applyFont="1" applyFill="1" applyAlignment="1">
      <alignment horizontal="left"/>
    </xf>
    <xf numFmtId="4" fontId="57" fillId="0" borderId="0" xfId="0" applyNumberFormat="1" applyFont="1" applyAlignment="1">
      <alignment horizontal="left"/>
    </xf>
    <xf numFmtId="0" fontId="60" fillId="0" borderId="11" xfId="0" applyFont="1" applyBorder="1" applyAlignment="1">
      <alignment horizontal="center"/>
    </xf>
    <xf numFmtId="0" fontId="60" fillId="0" borderId="11" xfId="0" applyFont="1" applyBorder="1" applyAlignment="1">
      <alignment/>
    </xf>
    <xf numFmtId="2" fontId="60" fillId="0" borderId="11" xfId="0" applyNumberFormat="1" applyFont="1" applyBorder="1" applyAlignment="1">
      <alignment horizontal="center"/>
    </xf>
    <xf numFmtId="4" fontId="60" fillId="0" borderId="22" xfId="0" applyNumberFormat="1" applyFont="1" applyFill="1" applyBorder="1" applyAlignment="1">
      <alignment horizontal="center"/>
    </xf>
    <xf numFmtId="4" fontId="60" fillId="0" borderId="23" xfId="0" applyNumberFormat="1" applyFont="1" applyFill="1" applyBorder="1" applyAlignment="1">
      <alignment horizontal="center"/>
    </xf>
    <xf numFmtId="4" fontId="60" fillId="0" borderId="11" xfId="0" applyNumberFormat="1" applyFont="1" applyFill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0" fillId="0" borderId="12" xfId="0" applyFont="1" applyBorder="1" applyAlignment="1">
      <alignment/>
    </xf>
    <xf numFmtId="2" fontId="60" fillId="0" borderId="12" xfId="0" applyNumberFormat="1" applyFont="1" applyBorder="1" applyAlignment="1">
      <alignment horizontal="right"/>
    </xf>
    <xf numFmtId="2" fontId="60" fillId="0" borderId="12" xfId="0" applyNumberFormat="1" applyFont="1" applyBorder="1" applyAlignment="1">
      <alignment horizontal="center"/>
    </xf>
    <xf numFmtId="4" fontId="60" fillId="0" borderId="10" xfId="0" applyNumberFormat="1" applyFont="1" applyBorder="1" applyAlignment="1">
      <alignment horizontal="center"/>
    </xf>
    <xf numFmtId="4" fontId="60" fillId="0" borderId="10" xfId="0" applyNumberFormat="1" applyFont="1" applyFill="1" applyBorder="1" applyAlignment="1">
      <alignment horizontal="center"/>
    </xf>
    <xf numFmtId="4" fontId="60" fillId="0" borderId="12" xfId="0" applyNumberFormat="1" applyFont="1" applyFill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3" xfId="0" applyFont="1" applyBorder="1" applyAlignment="1">
      <alignment/>
    </xf>
    <xf numFmtId="2" fontId="54" fillId="0" borderId="13" xfId="0" applyNumberFormat="1" applyFont="1" applyBorder="1" applyAlignment="1">
      <alignment horizontal="right"/>
    </xf>
    <xf numFmtId="2" fontId="54" fillId="0" borderId="13" xfId="0" applyNumberFormat="1" applyFont="1" applyBorder="1" applyAlignment="1">
      <alignment horizontal="center"/>
    </xf>
    <xf numFmtId="4" fontId="54" fillId="0" borderId="13" xfId="0" applyNumberFormat="1" applyFont="1" applyBorder="1" applyAlignment="1">
      <alignment horizontal="right"/>
    </xf>
    <xf numFmtId="4" fontId="54" fillId="0" borderId="13" xfId="0" applyNumberFormat="1" applyFont="1" applyFill="1" applyBorder="1" applyAlignment="1">
      <alignment horizontal="right"/>
    </xf>
    <xf numFmtId="4" fontId="54" fillId="0" borderId="14" xfId="0" applyNumberFormat="1" applyFont="1" applyFill="1" applyBorder="1" applyAlignment="1">
      <alignment horizontal="right"/>
    </xf>
    <xf numFmtId="0" fontId="54" fillId="0" borderId="18" xfId="0" applyFont="1" applyBorder="1" applyAlignment="1">
      <alignment horizontal="center"/>
    </xf>
    <xf numFmtId="0" fontId="54" fillId="0" borderId="15" xfId="0" applyFont="1" applyBorder="1" applyAlignment="1">
      <alignment/>
    </xf>
    <xf numFmtId="2" fontId="54" fillId="0" borderId="15" xfId="0" applyNumberFormat="1" applyFont="1" applyBorder="1" applyAlignment="1">
      <alignment horizontal="right"/>
    </xf>
    <xf numFmtId="2" fontId="54" fillId="0" borderId="15" xfId="0" applyNumberFormat="1" applyFont="1" applyBorder="1" applyAlignment="1">
      <alignment horizontal="center"/>
    </xf>
    <xf numFmtId="4" fontId="54" fillId="0" borderId="15" xfId="0" applyNumberFormat="1" applyFont="1" applyBorder="1" applyAlignment="1">
      <alignment horizontal="right"/>
    </xf>
    <xf numFmtId="4" fontId="54" fillId="0" borderId="15" xfId="0" applyNumberFormat="1" applyFont="1" applyFill="1" applyBorder="1" applyAlignment="1">
      <alignment horizontal="right"/>
    </xf>
    <xf numFmtId="4" fontId="54" fillId="0" borderId="16" xfId="0" applyNumberFormat="1" applyFont="1" applyFill="1" applyBorder="1" applyAlignment="1">
      <alignment horizontal="right"/>
    </xf>
    <xf numFmtId="0" fontId="54" fillId="0" borderId="19" xfId="0" applyFont="1" applyBorder="1" applyAlignment="1">
      <alignment horizontal="center"/>
    </xf>
    <xf numFmtId="0" fontId="54" fillId="0" borderId="17" xfId="0" applyFont="1" applyBorder="1" applyAlignment="1">
      <alignment/>
    </xf>
    <xf numFmtId="2" fontId="54" fillId="0" borderId="17" xfId="0" applyNumberFormat="1" applyFont="1" applyBorder="1" applyAlignment="1">
      <alignment horizontal="right"/>
    </xf>
    <xf numFmtId="2" fontId="54" fillId="0" borderId="17" xfId="0" applyNumberFormat="1" applyFont="1" applyBorder="1" applyAlignment="1">
      <alignment horizontal="center"/>
    </xf>
    <xf numFmtId="4" fontId="54" fillId="0" borderId="17" xfId="0" applyNumberFormat="1" applyFont="1" applyBorder="1" applyAlignment="1">
      <alignment horizontal="right"/>
    </xf>
    <xf numFmtId="4" fontId="54" fillId="0" borderId="17" xfId="0" applyNumberFormat="1" applyFont="1" applyFill="1" applyBorder="1" applyAlignment="1">
      <alignment horizontal="right"/>
    </xf>
    <xf numFmtId="4" fontId="54" fillId="0" borderId="20" xfId="0" applyNumberFormat="1" applyFont="1" applyFill="1" applyBorder="1" applyAlignment="1">
      <alignment horizontal="right"/>
    </xf>
    <xf numFmtId="4" fontId="55" fillId="0" borderId="27" xfId="0" applyNumberFormat="1" applyFont="1" applyFill="1" applyBorder="1" applyAlignment="1">
      <alignment horizontal="center"/>
    </xf>
    <xf numFmtId="4" fontId="55" fillId="0" borderId="28" xfId="0" applyNumberFormat="1" applyFont="1" applyFill="1" applyBorder="1" applyAlignment="1">
      <alignment horizontal="center"/>
    </xf>
    <xf numFmtId="4" fontId="55" fillId="0" borderId="12" xfId="0" applyNumberFormat="1" applyFont="1" applyFill="1" applyBorder="1" applyAlignment="1">
      <alignment horizontal="right"/>
    </xf>
    <xf numFmtId="0" fontId="55" fillId="0" borderId="10" xfId="0" applyFont="1" applyBorder="1" applyAlignment="1">
      <alignment horizontal="center"/>
    </xf>
    <xf numFmtId="0" fontId="55" fillId="0" borderId="25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4" fillId="0" borderId="18" xfId="0" applyFont="1" applyBorder="1" applyAlignment="1">
      <alignment horizontal="center" vertical="center"/>
    </xf>
    <xf numFmtId="0" fontId="54" fillId="0" borderId="15" xfId="0" applyFont="1" applyBorder="1" applyAlignment="1">
      <alignment vertical="justify"/>
    </xf>
    <xf numFmtId="171" fontId="54" fillId="0" borderId="15" xfId="60" applyFont="1" applyBorder="1" applyAlignment="1">
      <alignment horizontal="right" vertical="center"/>
    </xf>
    <xf numFmtId="0" fontId="54" fillId="0" borderId="15" xfId="0" applyFont="1" applyBorder="1" applyAlignment="1">
      <alignment horizontal="center" vertical="center"/>
    </xf>
    <xf numFmtId="4" fontId="54" fillId="0" borderId="15" xfId="0" applyNumberFormat="1" applyFont="1" applyBorder="1" applyAlignment="1">
      <alignment horizontal="right" vertical="center"/>
    </xf>
    <xf numFmtId="4" fontId="54" fillId="0" borderId="15" xfId="0" applyNumberFormat="1" applyFont="1" applyFill="1" applyBorder="1" applyAlignment="1">
      <alignment horizontal="right" vertical="center"/>
    </xf>
    <xf numFmtId="4" fontId="54" fillId="0" borderId="16" xfId="0" applyNumberFormat="1" applyFont="1" applyFill="1" applyBorder="1" applyAlignment="1">
      <alignment horizontal="right" vertical="center"/>
    </xf>
    <xf numFmtId="0" fontId="54" fillId="0" borderId="19" xfId="0" applyFont="1" applyBorder="1" applyAlignment="1">
      <alignment horizontal="center" vertical="center"/>
    </xf>
    <xf numFmtId="0" fontId="54" fillId="0" borderId="17" xfId="0" applyFont="1" applyBorder="1" applyAlignment="1">
      <alignment vertical="justify"/>
    </xf>
    <xf numFmtId="171" fontId="54" fillId="0" borderId="17" xfId="60" applyFont="1" applyBorder="1" applyAlignment="1">
      <alignment horizontal="right" vertical="center"/>
    </xf>
    <xf numFmtId="0" fontId="54" fillId="0" borderId="17" xfId="0" applyFont="1" applyBorder="1" applyAlignment="1">
      <alignment horizontal="center" vertical="center"/>
    </xf>
    <xf numFmtId="4" fontId="54" fillId="0" borderId="17" xfId="0" applyNumberFormat="1" applyFont="1" applyBorder="1" applyAlignment="1">
      <alignment horizontal="right" vertical="center"/>
    </xf>
    <xf numFmtId="4" fontId="54" fillId="0" borderId="17" xfId="0" applyNumberFormat="1" applyFont="1" applyFill="1" applyBorder="1" applyAlignment="1">
      <alignment horizontal="right" vertical="center"/>
    </xf>
    <xf numFmtId="4" fontId="54" fillId="0" borderId="20" xfId="0" applyNumberFormat="1" applyFont="1" applyFill="1" applyBorder="1" applyAlignment="1">
      <alignment horizontal="right" vertical="center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2" fontId="54" fillId="0" borderId="0" xfId="0" applyNumberFormat="1" applyFont="1" applyBorder="1" applyAlignment="1">
      <alignment horizontal="right"/>
    </xf>
    <xf numFmtId="2" fontId="54" fillId="0" borderId="0" xfId="0" applyNumberFormat="1" applyFont="1" applyBorder="1" applyAlignment="1">
      <alignment horizontal="center"/>
    </xf>
    <xf numFmtId="4" fontId="54" fillId="0" borderId="0" xfId="0" applyNumberFormat="1" applyFont="1" applyFill="1" applyAlignment="1">
      <alignment horizontal="right"/>
    </xf>
    <xf numFmtId="0" fontId="61" fillId="0" borderId="25" xfId="0" applyFont="1" applyBorder="1" applyAlignment="1">
      <alignment horizontal="left"/>
    </xf>
    <xf numFmtId="0" fontId="61" fillId="0" borderId="13" xfId="0" applyFont="1" applyBorder="1" applyAlignment="1">
      <alignment horizontal="left"/>
    </xf>
    <xf numFmtId="0" fontId="61" fillId="0" borderId="14" xfId="0" applyFont="1" applyBorder="1" applyAlignment="1">
      <alignment horizontal="left"/>
    </xf>
    <xf numFmtId="4" fontId="61" fillId="0" borderId="25" xfId="0" applyNumberFormat="1" applyFont="1" applyFill="1" applyBorder="1" applyAlignment="1">
      <alignment horizontal="left"/>
    </xf>
    <xf numFmtId="4" fontId="61" fillId="0" borderId="13" xfId="0" applyNumberFormat="1" applyFont="1" applyFill="1" applyBorder="1" applyAlignment="1">
      <alignment horizontal="left"/>
    </xf>
    <xf numFmtId="4" fontId="61" fillId="0" borderId="14" xfId="0" applyNumberFormat="1" applyFont="1" applyFill="1" applyBorder="1" applyAlignment="1">
      <alignment horizontal="left"/>
    </xf>
    <xf numFmtId="0" fontId="61" fillId="0" borderId="0" xfId="0" applyFont="1" applyAlignment="1">
      <alignment horizontal="center"/>
    </xf>
    <xf numFmtId="0" fontId="61" fillId="0" borderId="0" xfId="0" applyFont="1" applyAlignment="1">
      <alignment/>
    </xf>
    <xf numFmtId="4" fontId="61" fillId="0" borderId="0" xfId="0" applyNumberFormat="1" applyFont="1" applyAlignment="1">
      <alignment horizontal="right"/>
    </xf>
    <xf numFmtId="4" fontId="61" fillId="0" borderId="0" xfId="0" applyNumberFormat="1" applyFont="1" applyAlignment="1">
      <alignment horizontal="center"/>
    </xf>
    <xf numFmtId="173" fontId="53" fillId="0" borderId="0" xfId="0" applyNumberFormat="1" applyFont="1" applyAlignment="1">
      <alignment horizontal="right"/>
    </xf>
    <xf numFmtId="4" fontId="53" fillId="0" borderId="0" xfId="0" applyNumberFormat="1" applyFont="1" applyAlignment="1">
      <alignment/>
    </xf>
    <xf numFmtId="4" fontId="61" fillId="0" borderId="25" xfId="47" applyNumberFormat="1" applyFont="1" applyFill="1" applyBorder="1" applyAlignment="1">
      <alignment horizontal="center"/>
    </xf>
    <xf numFmtId="4" fontId="61" fillId="0" borderId="13" xfId="47" applyNumberFormat="1" applyFont="1" applyFill="1" applyBorder="1" applyAlignment="1">
      <alignment horizontal="center"/>
    </xf>
    <xf numFmtId="4" fontId="61" fillId="0" borderId="14" xfId="47" applyNumberFormat="1" applyFont="1" applyFill="1" applyBorder="1" applyAlignment="1">
      <alignment horizontal="center"/>
    </xf>
    <xf numFmtId="2" fontId="61" fillId="0" borderId="0" xfId="0" applyNumberFormat="1" applyFont="1" applyAlignment="1">
      <alignment horizontal="right"/>
    </xf>
    <xf numFmtId="2" fontId="61" fillId="0" borderId="0" xfId="0" applyNumberFormat="1" applyFont="1" applyAlignment="1">
      <alignment horizontal="center"/>
    </xf>
    <xf numFmtId="4" fontId="61" fillId="0" borderId="25" xfId="0" applyNumberFormat="1" applyFont="1" applyFill="1" applyBorder="1" applyAlignment="1">
      <alignment horizontal="right"/>
    </xf>
    <xf numFmtId="4" fontId="61" fillId="0" borderId="13" xfId="0" applyNumberFormat="1" applyFont="1" applyFill="1" applyBorder="1" applyAlignment="1">
      <alignment horizontal="right"/>
    </xf>
    <xf numFmtId="4" fontId="61" fillId="0" borderId="14" xfId="0" applyNumberFormat="1" applyFont="1" applyFill="1" applyBorder="1" applyAlignment="1">
      <alignment horizontal="right"/>
    </xf>
    <xf numFmtId="0" fontId="1" fillId="0" borderId="0" xfId="51" applyFont="1">
      <alignment/>
      <protection/>
    </xf>
    <xf numFmtId="4" fontId="2" fillId="0" borderId="0" xfId="51" applyNumberFormat="1" applyFont="1" applyFill="1" applyAlignment="1">
      <alignment horizontal="center" vertical="center"/>
      <protection/>
    </xf>
    <xf numFmtId="0" fontId="1" fillId="0" borderId="0" xfId="51" applyFont="1" applyBorder="1" applyAlignment="1">
      <alignment horizontal="center"/>
      <protection/>
    </xf>
    <xf numFmtId="39" fontId="1" fillId="0" borderId="0" xfId="49" applyNumberFormat="1" applyFont="1" applyBorder="1" applyAlignment="1">
      <alignment/>
    </xf>
    <xf numFmtId="9" fontId="1" fillId="0" borderId="0" xfId="56" applyFont="1" applyBorder="1" applyAlignment="1">
      <alignment horizontal="center"/>
    </xf>
    <xf numFmtId="39" fontId="1" fillId="0" borderId="0" xfId="51" applyNumberFormat="1" applyFont="1" applyBorder="1">
      <alignment/>
      <protection/>
    </xf>
    <xf numFmtId="0" fontId="2" fillId="0" borderId="25" xfId="51" applyFont="1" applyBorder="1" applyAlignment="1">
      <alignment horizontal="center"/>
      <protection/>
    </xf>
    <xf numFmtId="0" fontId="2" fillId="0" borderId="13" xfId="51" applyFont="1" applyBorder="1" applyAlignment="1">
      <alignment horizontal="center"/>
      <protection/>
    </xf>
    <xf numFmtId="0" fontId="2" fillId="0" borderId="14" xfId="51" applyFont="1" applyBorder="1" applyAlignment="1">
      <alignment horizontal="center"/>
      <protection/>
    </xf>
    <xf numFmtId="0" fontId="1" fillId="0" borderId="22" xfId="51" applyFont="1" applyBorder="1">
      <alignment/>
      <protection/>
    </xf>
    <xf numFmtId="0" fontId="1" fillId="0" borderId="11" xfId="51" applyFont="1" applyBorder="1">
      <alignment/>
      <protection/>
    </xf>
    <xf numFmtId="0" fontId="1" fillId="0" borderId="37" xfId="51" applyFont="1" applyBorder="1" applyAlignment="1">
      <alignment horizontal="center"/>
      <protection/>
    </xf>
    <xf numFmtId="0" fontId="1" fillId="0" borderId="11" xfId="51" applyFont="1" applyBorder="1" applyAlignment="1">
      <alignment horizontal="center"/>
      <protection/>
    </xf>
    <xf numFmtId="0" fontId="1" fillId="0" borderId="27" xfId="51" applyFont="1" applyBorder="1">
      <alignment/>
      <protection/>
    </xf>
    <xf numFmtId="0" fontId="1" fillId="0" borderId="12" xfId="51" applyFont="1" applyBorder="1">
      <alignment/>
      <protection/>
    </xf>
    <xf numFmtId="0" fontId="1" fillId="0" borderId="21" xfId="51" applyFont="1" applyBorder="1" applyAlignment="1">
      <alignment horizontal="center"/>
      <protection/>
    </xf>
    <xf numFmtId="0" fontId="1" fillId="0" borderId="12" xfId="51" applyFont="1" applyBorder="1" applyAlignment="1">
      <alignment horizontal="center"/>
      <protection/>
    </xf>
    <xf numFmtId="0" fontId="1" fillId="0" borderId="10" xfId="51" applyFont="1" applyBorder="1" applyAlignment="1">
      <alignment horizontal="center"/>
      <protection/>
    </xf>
    <xf numFmtId="39" fontId="1" fillId="0" borderId="10" xfId="49" applyNumberFormat="1" applyFont="1" applyBorder="1" applyAlignment="1">
      <alignment horizontal="center"/>
    </xf>
    <xf numFmtId="9" fontId="1" fillId="0" borderId="10" xfId="56" applyFont="1" applyBorder="1" applyAlignment="1">
      <alignment horizontal="center"/>
    </xf>
    <xf numFmtId="39" fontId="1" fillId="0" borderId="10" xfId="51" applyNumberFormat="1" applyFont="1" applyBorder="1" applyAlignment="1">
      <alignment horizontal="center"/>
      <protection/>
    </xf>
    <xf numFmtId="0" fontId="1" fillId="0" borderId="0" xfId="51" applyFont="1" applyAlignment="1">
      <alignment horizontal="center"/>
      <protection/>
    </xf>
    <xf numFmtId="39" fontId="1" fillId="0" borderId="0" xfId="49" applyNumberFormat="1" applyFont="1" applyAlignment="1">
      <alignment/>
    </xf>
    <xf numFmtId="9" fontId="1" fillId="0" borderId="0" xfId="56" applyFont="1" applyAlignment="1">
      <alignment horizontal="center"/>
    </xf>
    <xf numFmtId="39" fontId="1" fillId="0" borderId="0" xfId="51" applyNumberFormat="1" applyFont="1">
      <alignment/>
      <protection/>
    </xf>
    <xf numFmtId="4" fontId="1" fillId="0" borderId="26" xfId="51" applyNumberFormat="1" applyFont="1" applyBorder="1">
      <alignment/>
      <protection/>
    </xf>
    <xf numFmtId="9" fontId="11" fillId="0" borderId="26" xfId="56" applyFont="1" applyBorder="1" applyAlignment="1">
      <alignment horizontal="center"/>
    </xf>
    <xf numFmtId="39" fontId="1" fillId="0" borderId="26" xfId="49" applyNumberFormat="1" applyFont="1" applyBorder="1" applyAlignment="1">
      <alignment/>
    </xf>
    <xf numFmtId="2" fontId="1" fillId="0" borderId="26" xfId="51" applyNumberFormat="1" applyFont="1" applyBorder="1">
      <alignment/>
      <protection/>
    </xf>
    <xf numFmtId="4" fontId="1" fillId="0" borderId="32" xfId="51" applyNumberFormat="1" applyFont="1" applyBorder="1" applyAlignment="1">
      <alignment horizontal="right"/>
      <protection/>
    </xf>
    <xf numFmtId="2" fontId="10" fillId="0" borderId="32" xfId="51" applyNumberFormat="1" applyFont="1" applyBorder="1" applyAlignment="1">
      <alignment horizontal="center"/>
      <protection/>
    </xf>
    <xf numFmtId="39" fontId="1" fillId="0" borderId="32" xfId="49" applyNumberFormat="1" applyFont="1" applyBorder="1" applyAlignment="1">
      <alignment/>
    </xf>
    <xf numFmtId="4" fontId="4" fillId="0" borderId="0" xfId="51" applyNumberFormat="1" applyFont="1" applyFill="1" applyAlignment="1">
      <alignment horizontal="center" vertical="center"/>
      <protection/>
    </xf>
    <xf numFmtId="0" fontId="5" fillId="0" borderId="26" xfId="51" applyFont="1" applyBorder="1">
      <alignment/>
      <protection/>
    </xf>
    <xf numFmtId="0" fontId="5" fillId="0" borderId="0" xfId="51" applyFont="1" applyBorder="1" applyAlignment="1">
      <alignment horizontal="center"/>
      <protection/>
    </xf>
    <xf numFmtId="0" fontId="5" fillId="0" borderId="0" xfId="51" applyFont="1" applyBorder="1">
      <alignment/>
      <protection/>
    </xf>
    <xf numFmtId="2" fontId="1" fillId="0" borderId="0" xfId="51" applyNumberFormat="1" applyFont="1" applyBorder="1">
      <alignment/>
      <protection/>
    </xf>
    <xf numFmtId="4" fontId="1" fillId="0" borderId="0" xfId="51" applyNumberFormat="1" applyFont="1" applyBorder="1">
      <alignment/>
      <protection/>
    </xf>
    <xf numFmtId="9" fontId="11" fillId="0" borderId="0" xfId="56" applyFont="1" applyBorder="1" applyAlignment="1">
      <alignment horizontal="center"/>
    </xf>
    <xf numFmtId="0" fontId="5" fillId="0" borderId="18" xfId="51" applyFont="1" applyBorder="1" applyAlignment="1">
      <alignment horizontal="center"/>
      <protection/>
    </xf>
    <xf numFmtId="0" fontId="5" fillId="0" borderId="15" xfId="51" applyFont="1" applyBorder="1">
      <alignment/>
      <protection/>
    </xf>
    <xf numFmtId="4" fontId="1" fillId="0" borderId="15" xfId="51" applyNumberFormat="1" applyFont="1" applyBorder="1">
      <alignment/>
      <protection/>
    </xf>
    <xf numFmtId="9" fontId="11" fillId="0" borderId="15" xfId="56" applyFont="1" applyBorder="1" applyAlignment="1">
      <alignment horizontal="center"/>
    </xf>
    <xf numFmtId="39" fontId="1" fillId="0" borderId="15" xfId="49" applyNumberFormat="1" applyFont="1" applyBorder="1" applyAlignment="1">
      <alignment/>
    </xf>
    <xf numFmtId="39" fontId="1" fillId="0" borderId="16" xfId="49" applyNumberFormat="1" applyFont="1" applyBorder="1" applyAlignment="1">
      <alignment/>
    </xf>
    <xf numFmtId="0" fontId="5" fillId="0" borderId="29" xfId="51" applyFont="1" applyBorder="1" applyAlignment="1">
      <alignment horizontal="center"/>
      <protection/>
    </xf>
    <xf numFmtId="39" fontId="1" fillId="0" borderId="30" xfId="49" applyNumberFormat="1" applyFont="1" applyBorder="1" applyAlignment="1">
      <alignment/>
    </xf>
    <xf numFmtId="0" fontId="5" fillId="0" borderId="19" xfId="51" applyFont="1" applyBorder="1" applyAlignment="1">
      <alignment horizontal="center"/>
      <protection/>
    </xf>
    <xf numFmtId="0" fontId="5" fillId="0" borderId="17" xfId="51" applyFont="1" applyBorder="1">
      <alignment/>
      <protection/>
    </xf>
    <xf numFmtId="2" fontId="1" fillId="0" borderId="17" xfId="51" applyNumberFormat="1" applyFont="1" applyBorder="1">
      <alignment/>
      <protection/>
    </xf>
    <xf numFmtId="4" fontId="1" fillId="0" borderId="17" xfId="51" applyNumberFormat="1" applyFont="1" applyBorder="1">
      <alignment/>
      <protection/>
    </xf>
    <xf numFmtId="9" fontId="11" fillId="0" borderId="17" xfId="56" applyFont="1" applyBorder="1" applyAlignment="1">
      <alignment horizontal="center"/>
    </xf>
    <xf numFmtId="39" fontId="1" fillId="0" borderId="17" xfId="49" applyNumberFormat="1" applyFont="1" applyBorder="1" applyAlignment="1">
      <alignment/>
    </xf>
    <xf numFmtId="39" fontId="1" fillId="0" borderId="20" xfId="49" applyNumberFormat="1" applyFont="1" applyBorder="1" applyAlignment="1">
      <alignment/>
    </xf>
    <xf numFmtId="2" fontId="1" fillId="0" borderId="15" xfId="51" applyNumberFormat="1" applyFont="1" applyBorder="1">
      <alignment/>
      <protection/>
    </xf>
    <xf numFmtId="4" fontId="1" fillId="0" borderId="15" xfId="51" applyNumberFormat="1" applyFont="1" applyBorder="1" applyAlignment="1">
      <alignment horizontal="right"/>
      <protection/>
    </xf>
    <xf numFmtId="2" fontId="10" fillId="0" borderId="15" xfId="51" applyNumberFormat="1" applyFont="1" applyBorder="1" applyAlignment="1">
      <alignment horizontal="center"/>
      <protection/>
    </xf>
    <xf numFmtId="0" fontId="5" fillId="0" borderId="13" xfId="0" applyFont="1" applyBorder="1" applyAlignment="1">
      <alignment/>
    </xf>
    <xf numFmtId="4" fontId="2" fillId="0" borderId="0" xfId="51" applyNumberFormat="1" applyFont="1" applyBorder="1" applyAlignment="1">
      <alignment/>
      <protection/>
    </xf>
    <xf numFmtId="0" fontId="2" fillId="0" borderId="26" xfId="51" applyFont="1" applyBorder="1" applyAlignment="1">
      <alignment/>
      <protection/>
    </xf>
    <xf numFmtId="4" fontId="2" fillId="0" borderId="26" xfId="51" applyNumberFormat="1" applyFont="1" applyBorder="1" applyAlignment="1">
      <alignment horizontal="left"/>
      <protection/>
    </xf>
    <xf numFmtId="0" fontId="2" fillId="0" borderId="26" xfId="51" applyFont="1" applyBorder="1" applyAlignment="1">
      <alignment horizontal="left"/>
      <protection/>
    </xf>
    <xf numFmtId="4" fontId="2" fillId="0" borderId="26" xfId="51" applyNumberFormat="1" applyFont="1" applyBorder="1" applyAlignment="1">
      <alignment horizontal="left"/>
      <protection/>
    </xf>
    <xf numFmtId="0" fontId="2" fillId="0" borderId="18" xfId="51" applyFont="1" applyBorder="1" applyAlignment="1">
      <alignment/>
      <protection/>
    </xf>
    <xf numFmtId="0" fontId="2" fillId="0" borderId="15" xfId="51" applyFont="1" applyBorder="1" applyAlignment="1">
      <alignment/>
      <protection/>
    </xf>
    <xf numFmtId="4" fontId="2" fillId="0" borderId="15" xfId="51" applyNumberFormat="1" applyFont="1" applyBorder="1" applyAlignment="1">
      <alignment horizontal="left"/>
      <protection/>
    </xf>
    <xf numFmtId="4" fontId="2" fillId="0" borderId="16" xfId="51" applyNumberFormat="1" applyFont="1" applyBorder="1" applyAlignment="1">
      <alignment horizontal="left"/>
      <protection/>
    </xf>
    <xf numFmtId="0" fontId="2" fillId="0" borderId="29" xfId="51" applyFont="1" applyBorder="1" applyAlignment="1">
      <alignment/>
      <protection/>
    </xf>
    <xf numFmtId="4" fontId="2" fillId="0" borderId="30" xfId="51" applyNumberFormat="1" applyFont="1" applyBorder="1" applyAlignment="1">
      <alignment horizontal="left"/>
      <protection/>
    </xf>
    <xf numFmtId="0" fontId="2" fillId="0" borderId="29" xfId="51" applyFont="1" applyBorder="1" applyAlignment="1">
      <alignment horizontal="left"/>
      <protection/>
    </xf>
    <xf numFmtId="4" fontId="2" fillId="0" borderId="30" xfId="51" applyNumberFormat="1" applyFont="1" applyBorder="1" applyAlignment="1">
      <alignment horizontal="left"/>
      <protection/>
    </xf>
    <xf numFmtId="0" fontId="2" fillId="0" borderId="19" xfId="51" applyFont="1" applyBorder="1" applyAlignment="1">
      <alignment/>
      <protection/>
    </xf>
    <xf numFmtId="0" fontId="2" fillId="0" borderId="17" xfId="51" applyFont="1" applyBorder="1" applyAlignment="1">
      <alignment/>
      <protection/>
    </xf>
    <xf numFmtId="179" fontId="2" fillId="0" borderId="17" xfId="51" applyNumberFormat="1" applyFont="1" applyBorder="1" applyAlignment="1">
      <alignment horizontal="left"/>
      <protection/>
    </xf>
    <xf numFmtId="179" fontId="2" fillId="0" borderId="20" xfId="51" applyNumberFormat="1" applyFont="1" applyBorder="1" applyAlignment="1">
      <alignment horizontal="left"/>
      <protection/>
    </xf>
    <xf numFmtId="0" fontId="1" fillId="0" borderId="22" xfId="51" applyFont="1" applyBorder="1" applyAlignment="1">
      <alignment horizontal="center" vertical="center"/>
      <protection/>
    </xf>
    <xf numFmtId="0" fontId="1" fillId="0" borderId="27" xfId="51" applyFont="1" applyBorder="1" applyAlignment="1">
      <alignment horizontal="center" vertical="center"/>
      <protection/>
    </xf>
    <xf numFmtId="2" fontId="1" fillId="0" borderId="44" xfId="51" applyNumberFormat="1" applyFont="1" applyBorder="1">
      <alignment/>
      <protection/>
    </xf>
    <xf numFmtId="2" fontId="1" fillId="0" borderId="45" xfId="51" applyNumberFormat="1" applyFont="1" applyBorder="1">
      <alignment/>
      <protection/>
    </xf>
    <xf numFmtId="0" fontId="1" fillId="0" borderId="23" xfId="51" applyFont="1" applyBorder="1" applyAlignment="1">
      <alignment horizontal="center" vertical="center"/>
      <protection/>
    </xf>
    <xf numFmtId="0" fontId="1" fillId="0" borderId="28" xfId="51" applyFont="1" applyBorder="1" applyAlignment="1">
      <alignment horizontal="center" vertical="center"/>
      <protection/>
    </xf>
    <xf numFmtId="0" fontId="2" fillId="0" borderId="1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4" fontId="2" fillId="0" borderId="15" xfId="0" applyNumberFormat="1" applyFont="1" applyFill="1" applyBorder="1" applyAlignment="1">
      <alignment horizontal="left"/>
    </xf>
    <xf numFmtId="4" fontId="2" fillId="0" borderId="16" xfId="0" applyNumberFormat="1" applyFont="1" applyFill="1" applyBorder="1" applyAlignment="1">
      <alignment horizontal="left"/>
    </xf>
    <xf numFmtId="0" fontId="2" fillId="0" borderId="29" xfId="0" applyFont="1" applyBorder="1" applyAlignment="1">
      <alignment horizontal="left"/>
    </xf>
    <xf numFmtId="4" fontId="2" fillId="0" borderId="30" xfId="0" applyNumberFormat="1" applyFont="1" applyFill="1" applyBorder="1" applyAlignment="1">
      <alignment horizontal="left"/>
    </xf>
    <xf numFmtId="4" fontId="6" fillId="0" borderId="30" xfId="0" applyNumberFormat="1" applyFont="1" applyFill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4" fontId="2" fillId="0" borderId="17" xfId="0" applyNumberFormat="1" applyFont="1" applyFill="1" applyBorder="1" applyAlignment="1">
      <alignment horizontal="left"/>
    </xf>
    <xf numFmtId="4" fontId="2" fillId="0" borderId="20" xfId="0" applyNumberFormat="1" applyFont="1" applyFill="1" applyBorder="1" applyAlignment="1">
      <alignment horizontal="left"/>
    </xf>
    <xf numFmtId="4" fontId="2" fillId="0" borderId="18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Dat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Fixo" xfId="45"/>
    <cellStyle name="Incorreto" xfId="46"/>
    <cellStyle name="Currency" xfId="47"/>
    <cellStyle name="Currency [0]" xfId="48"/>
    <cellStyle name="Moeda_Orç. modificado-02-06-2003" xfId="49"/>
    <cellStyle name="Neutra" xfId="50"/>
    <cellStyle name="Normal 2" xfId="51"/>
    <cellStyle name="Nota" xfId="52"/>
    <cellStyle name="Percentual" xfId="53"/>
    <cellStyle name="Ponto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Separador de milhares 3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itulo1" xfId="69"/>
    <cellStyle name="Titulo2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vdados\servdados\Alessandro\Alessandro%20Municipios%202011\Agua%20Doce\Escola%203%20Pinheiros%202&#170;%20Etapa\OR&#199;AMENTO%202&#17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mmoc.com.br/TERRAPLENAGEM\DEINFRA\CC-031-04\Pre&#231;o-\91010_91440_ObrasContenc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CHEL\CATANDUVAS\Posto%20de%20Sa&#250;de%20Centro%20-%20Amplia&#231;&#227;o\Or&#231;amento%20-%20Amplia&#231;&#227;o%20Posto%20de%20Sa&#250;de%20Cent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 "/>
      <sheetName val="Cronogram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ObrasContencao"/>
    </sheetNames>
    <sheetDataSet>
      <sheetData sheetId="0">
        <row r="5">
          <cell r="C5" t="str">
            <v>91010</v>
          </cell>
          <cell r="D5" t="str">
            <v>SRP</v>
          </cell>
          <cell r="E5" t="str">
            <v>TERRA ARMADA FORN.ELEMENTOS CONSTRUTIVOS P/MACIÇOS GREIDE C/ALT.ENTRE 0,0 À 6,0 M</v>
          </cell>
          <cell r="F5" t="str">
            <v>M2</v>
          </cell>
        </row>
        <row r="6">
          <cell r="C6" t="str">
            <v>91020</v>
          </cell>
          <cell r="D6" t="str">
            <v>SRP</v>
          </cell>
          <cell r="E6" t="str">
            <v>TERRA ARMADA FORN.ELEMENTOS CONSTRUTIVOS P/MACIÇOS GREIDE C/ALT.ENTRE 6,0 À 9,0 M</v>
          </cell>
          <cell r="F6" t="str">
            <v>M2</v>
          </cell>
        </row>
        <row r="7">
          <cell r="C7" t="str">
            <v>91030</v>
          </cell>
          <cell r="D7" t="str">
            <v>SRP</v>
          </cell>
          <cell r="E7" t="str">
            <v>TERRA ARMADA FORN.ELEMENTOS CONSTRUTIVOS P/MACIÇOS GREIDE C/ALT.ENTRE 9,0 À 12,0 M</v>
          </cell>
          <cell r="F7" t="str">
            <v>M2</v>
          </cell>
        </row>
        <row r="8">
          <cell r="C8" t="str">
            <v>91040</v>
          </cell>
          <cell r="D8" t="str">
            <v>SRP</v>
          </cell>
          <cell r="E8" t="str">
            <v>TERRA ARMADA FORN.ELEMENTOS CONSTRUTIVOS P/MACIÇOS PÉ DE TALUDE C/ALT.ENTRE 0,0 À 6,0 M</v>
          </cell>
          <cell r="F8" t="str">
            <v>M2</v>
          </cell>
        </row>
        <row r="9">
          <cell r="C9" t="str">
            <v>91050</v>
          </cell>
          <cell r="D9" t="str">
            <v>SRP</v>
          </cell>
          <cell r="E9" t="str">
            <v>TERRA ARMADA FORN.ELEMENTOS CONSTRUTIVOS P/MACIÇOS PÉ DE TALUDE C/ALT.ENTRE 6,0 À 9,00 M</v>
          </cell>
          <cell r="F9" t="str">
            <v>M2</v>
          </cell>
        </row>
        <row r="10">
          <cell r="C10" t="str">
            <v>91060</v>
          </cell>
          <cell r="D10" t="str">
            <v>SRP</v>
          </cell>
          <cell r="E10" t="str">
            <v>TERRA ARMADA FORN.ELEMENTOS CONSTRUTIVOS P/MACIÇOS PÉ DE TALUDE C/ALT.ENTRE 9,0 À 12,0 M</v>
          </cell>
          <cell r="F10" t="str">
            <v>M2</v>
          </cell>
        </row>
        <row r="11">
          <cell r="C11" t="str">
            <v>91070</v>
          </cell>
          <cell r="D11" t="str">
            <v>SRP</v>
          </cell>
          <cell r="E11" t="str">
            <v>FORNECIMENTO E MOLDAGEM DE CONCRETO FCK 21 MPA NAS ESCAMAS</v>
          </cell>
          <cell r="F11" t="str">
            <v>M3</v>
          </cell>
        </row>
        <row r="12">
          <cell r="C12" t="str">
            <v>91080</v>
          </cell>
          <cell r="D12" t="str">
            <v>SRP</v>
          </cell>
          <cell r="E12" t="str">
            <v>FORN.E COLOCAÇÃO DE AÇO CA-50</v>
          </cell>
          <cell r="F12" t="str">
            <v>KG</v>
          </cell>
        </row>
        <row r="13">
          <cell r="C13" t="str">
            <v>91090</v>
          </cell>
          <cell r="D13" t="str">
            <v>SRP</v>
          </cell>
          <cell r="E13" t="str">
            <v>FORN.E COLOCAÇÃO DE AÇO CA-60</v>
          </cell>
          <cell r="F13" t="str">
            <v>KG</v>
          </cell>
        </row>
        <row r="14">
          <cell r="C14" t="str">
            <v>91100</v>
          </cell>
          <cell r="D14" t="str">
            <v>SRP</v>
          </cell>
          <cell r="E14" t="str">
            <v>FORN.E COL. DE TUBOS DE PVC RÍGIDO , DN=32 MM PARA ESCAMAS DE CONCRETO </v>
          </cell>
          <cell r="F14" t="str">
            <v>M</v>
          </cell>
        </row>
        <row r="15">
          <cell r="C15" t="str">
            <v>91110</v>
          </cell>
          <cell r="D15" t="str">
            <v>SRP</v>
          </cell>
          <cell r="E15" t="str">
            <v>MONTAGEM DE MACIÇOS</v>
          </cell>
          <cell r="F15" t="str">
            <v>M2</v>
          </cell>
        </row>
        <row r="16">
          <cell r="C16" t="str">
            <v>91112</v>
          </cell>
          <cell r="D16" t="str">
            <v>SRP</v>
          </cell>
          <cell r="E16" t="str">
            <v>SOLEIRA DE APOIO E ARREMATE DE TOPO </v>
          </cell>
          <cell r="F16" t="str">
            <v>M</v>
          </cell>
        </row>
        <row r="17">
          <cell r="C17" t="str">
            <v>91120</v>
          </cell>
          <cell r="D17" t="str">
            <v>SRP</v>
          </cell>
          <cell r="E17" t="str">
            <v>TERRA ARMADA FORN.ELEMENTOS CONSTRUTIVOS P/MUROS DE ENCONTROS PORTANTES  C/ALT.ENTRE 0,0 À 6,0 M</v>
          </cell>
          <cell r="F17" t="str">
            <v>M2</v>
          </cell>
        </row>
        <row r="18">
          <cell r="C18" t="str">
            <v>91130</v>
          </cell>
          <cell r="D18" t="str">
            <v>SRP</v>
          </cell>
          <cell r="E18" t="str">
            <v>TERRA ARMADA FORN.ELEMENTOS CONSTRUTIVOS P/MUROS DE ENCONTROS PORTANTES  C/ALT.ENTRE 6,0 À 9,0 M</v>
          </cell>
          <cell r="F18" t="str">
            <v>M2</v>
          </cell>
        </row>
        <row r="19">
          <cell r="C19" t="str">
            <v>91140</v>
          </cell>
          <cell r="D19" t="str">
            <v>SRP</v>
          </cell>
          <cell r="E19" t="str">
            <v>TERRA ARMADA FORN.ELEMENTOS CONSTRUTIVOS P/MUROS DE ENCONTROS PORTANTES  C/ALT.ENTRE 9,0 À 12,0 M</v>
          </cell>
          <cell r="F19" t="str">
            <v>M2</v>
          </cell>
        </row>
        <row r="20">
          <cell r="C20" t="str">
            <v>91150</v>
          </cell>
          <cell r="D20" t="str">
            <v>SRP</v>
          </cell>
          <cell r="E20" t="str">
            <v>REVESTIMENTO DE TALUDES EM CONCRETO PROJ. REFORÇADO C/CHUMBADORES (E=8,0)</v>
          </cell>
          <cell r="F20" t="str">
            <v>M2</v>
          </cell>
        </row>
        <row r="21">
          <cell r="C21" t="str">
            <v>91160</v>
          </cell>
          <cell r="D21" t="str">
            <v>SRP</v>
          </cell>
          <cell r="E21" t="str">
            <v>REVESTIMENTO DE TALUDES EM CONCRETO PROJ. REFORÇADO C/CHUMBADORES (E=10,0)</v>
          </cell>
          <cell r="F21" t="str">
            <v>M2</v>
          </cell>
        </row>
        <row r="22">
          <cell r="C22" t="str">
            <v>91170</v>
          </cell>
          <cell r="D22" t="str">
            <v>SRP</v>
          </cell>
          <cell r="E22" t="str">
            <v>REVESTIMENTO DE TALUDES EM CONCRETO PROJ. REFORÇADO C/CHUMBADORES DN 12,5 MM)</v>
          </cell>
          <cell r="F22" t="str">
            <v>M</v>
          </cell>
        </row>
        <row r="23">
          <cell r="C23" t="str">
            <v>91180</v>
          </cell>
          <cell r="D23" t="str">
            <v>SRP</v>
          </cell>
          <cell r="E23" t="str">
            <v>TIRANTES (GEWI 50/55) Q.TRAB = 200 KN - INCL. PERFURAÇÃO</v>
          </cell>
          <cell r="F23" t="str">
            <v>M</v>
          </cell>
        </row>
        <row r="24">
          <cell r="C24" t="str">
            <v>91190</v>
          </cell>
          <cell r="D24" t="str">
            <v>SRP</v>
          </cell>
          <cell r="E24" t="str">
            <v>TIRANTES (GEWI 85/105) Q.TRAB = 350 KN - INCL. PERFURAÇÃO</v>
          </cell>
          <cell r="F24" t="str">
            <v>M</v>
          </cell>
        </row>
        <row r="25">
          <cell r="C25" t="str">
            <v>91200</v>
          </cell>
          <cell r="D25" t="str">
            <v>SRP</v>
          </cell>
          <cell r="E25" t="str">
            <v>BULBO DE ANCORAGEM EM ROCHA,P/TIRANTES Q.TRAB=200 KN</v>
          </cell>
          <cell r="F25" t="str">
            <v>M</v>
          </cell>
        </row>
        <row r="26">
          <cell r="C26" t="str">
            <v>91210</v>
          </cell>
          <cell r="D26" t="str">
            <v>SRP</v>
          </cell>
          <cell r="E26" t="str">
            <v>BULBO DE ANCORAGEM EM SOLO,P/TIRANTES Q.TRAB=200 KN</v>
          </cell>
          <cell r="F26" t="str">
            <v>M</v>
          </cell>
        </row>
        <row r="27">
          <cell r="C27" t="str">
            <v>91220</v>
          </cell>
          <cell r="D27" t="str">
            <v>SRP</v>
          </cell>
          <cell r="E27" t="str">
            <v>BULBO DE ANCORAGEM EM ROCHA,P/TIRANTES Q.TRAB=350 KN</v>
          </cell>
          <cell r="F27" t="str">
            <v>M</v>
          </cell>
        </row>
        <row r="28">
          <cell r="C28" t="str">
            <v>91230</v>
          </cell>
          <cell r="D28" t="str">
            <v>SRP</v>
          </cell>
          <cell r="E28" t="str">
            <v>BULBO DE ANCORAGEM EM SOLO,P/TIRANTES Q.TRAB=350 KN</v>
          </cell>
          <cell r="F28" t="str">
            <v>M</v>
          </cell>
        </row>
        <row r="29">
          <cell r="C29" t="str">
            <v>91240</v>
          </cell>
          <cell r="D29" t="str">
            <v>SRP</v>
          </cell>
          <cell r="E29" t="str">
            <v>PERF.P/DRENO SOLO D=57,10 MM (AX)</v>
          </cell>
          <cell r="F29" t="str">
            <v>M</v>
          </cell>
        </row>
        <row r="30">
          <cell r="C30" t="str">
            <v>91250</v>
          </cell>
          <cell r="D30" t="str">
            <v>SRP</v>
          </cell>
          <cell r="E30" t="str">
            <v>PERF.P/DRENO SOLO D=73,0 MM (BX)</v>
          </cell>
          <cell r="F30" t="str">
            <v>M</v>
          </cell>
        </row>
        <row r="31">
          <cell r="C31" t="str">
            <v>91260</v>
          </cell>
          <cell r="D31" t="str">
            <v>SRP</v>
          </cell>
          <cell r="E31" t="str">
            <v>PERF.P/DRENO SOLO D=88,9 MM (NX)</v>
          </cell>
          <cell r="F31" t="str">
            <v>M</v>
          </cell>
        </row>
        <row r="32">
          <cell r="C32" t="str">
            <v>91270</v>
          </cell>
          <cell r="D32" t="str">
            <v>SRP</v>
          </cell>
          <cell r="E32" t="str">
            <v>PERF.P/DRENO SOLO D=114,3 MM (HX)</v>
          </cell>
          <cell r="F32" t="str">
            <v>M</v>
          </cell>
        </row>
        <row r="33">
          <cell r="C33" t="str">
            <v>91280</v>
          </cell>
          <cell r="D33" t="str">
            <v>SRP</v>
          </cell>
          <cell r="E33" t="str">
            <v>PERF.P/DRENO ROCHA D=57,10 MM (AX)</v>
          </cell>
          <cell r="F33" t="str">
            <v>M</v>
          </cell>
        </row>
        <row r="34">
          <cell r="C34" t="str">
            <v>91290</v>
          </cell>
          <cell r="D34" t="str">
            <v>SRP</v>
          </cell>
          <cell r="E34" t="str">
            <v>PERF.P/DRENO ROCHA D=73,0 MM (BX)</v>
          </cell>
          <cell r="F34" t="str">
            <v>M</v>
          </cell>
        </row>
        <row r="35">
          <cell r="C35" t="str">
            <v>91300</v>
          </cell>
          <cell r="D35" t="str">
            <v>SRP</v>
          </cell>
          <cell r="E35" t="str">
            <v>PERF.P/DRENO ROCHA D=88,9 MM (NX)</v>
          </cell>
          <cell r="F35" t="str">
            <v>M</v>
          </cell>
        </row>
        <row r="36">
          <cell r="C36" t="str">
            <v>91310</v>
          </cell>
          <cell r="D36" t="str">
            <v>SRP</v>
          </cell>
          <cell r="E36" t="str">
            <v>PERF.P/DRENO ROCHA D=114,3 MM (HX)</v>
          </cell>
          <cell r="F36" t="str">
            <v>M</v>
          </cell>
        </row>
        <row r="37">
          <cell r="C37" t="str">
            <v>91320</v>
          </cell>
          <cell r="D37" t="str">
            <v>SRP</v>
          </cell>
          <cell r="E37" t="str">
            <v>ESTACA PRÉ-MOLDADA DE CONCRETO 600 KN FORN. TRANSP. E CRAVAÇÃO</v>
          </cell>
          <cell r="F37" t="str">
            <v>M</v>
          </cell>
        </row>
        <row r="38">
          <cell r="C38" t="str">
            <v>91330</v>
          </cell>
          <cell r="D38" t="str">
            <v>SRP</v>
          </cell>
          <cell r="E38" t="str">
            <v>ESTACA PRÉ-MOLDADA DE CONCRETO 700 KN FORN. TRANSP. E CRAVAÇÃO</v>
          </cell>
          <cell r="F38" t="str">
            <v>M</v>
          </cell>
        </row>
        <row r="39">
          <cell r="C39" t="str">
            <v>91340</v>
          </cell>
          <cell r="D39" t="str">
            <v>SRP</v>
          </cell>
          <cell r="E39" t="str">
            <v>ATERRO REFORÇADO C/ELEMENTO DE REFORÇO (0,5 X 1,0 X 4,0) (MALHA 8 X 10) TERRAMESH</v>
          </cell>
          <cell r="F39" t="str">
            <v>UN</v>
          </cell>
        </row>
        <row r="40">
          <cell r="C40" t="str">
            <v>91350</v>
          </cell>
          <cell r="D40" t="str">
            <v>SRP</v>
          </cell>
          <cell r="E40" t="str">
            <v>ATERRO REFORÇADO C/ELEMENTO DE REFORÇO (1,0 X 1,0 X 4,0) (MALHA 8 X 10) TERRAMESH</v>
          </cell>
          <cell r="F40" t="str">
            <v>UN</v>
          </cell>
        </row>
        <row r="41">
          <cell r="C41" t="str">
            <v>91360</v>
          </cell>
          <cell r="D41" t="str">
            <v>SRP</v>
          </cell>
          <cell r="E41" t="str">
            <v>FORNECIMENTO E COLOCAÇÃO DE GEOGRELHA COM RESISTÊNCIA DE 100 KN </v>
          </cell>
          <cell r="F41" t="str">
            <v>M2</v>
          </cell>
        </row>
        <row r="42">
          <cell r="C42" t="str">
            <v>91370</v>
          </cell>
          <cell r="D42" t="str">
            <v>SRP</v>
          </cell>
          <cell r="E42" t="str">
            <v>FORNECIMENTO E COLOCAÇÃO DE GEOGRELHA COM RESISTÊNCIA DE 200 KN </v>
          </cell>
          <cell r="F42" t="str">
            <v>M2</v>
          </cell>
        </row>
        <row r="43">
          <cell r="C43" t="str">
            <v>91380</v>
          </cell>
          <cell r="D43" t="str">
            <v>SRP</v>
          </cell>
          <cell r="E43" t="str">
            <v>FORNECIMENTO E COLOCAÇÃO DE GEOGRELHA COM RESISTÊNCIA DE 300 KN </v>
          </cell>
          <cell r="F43" t="str">
            <v>M2</v>
          </cell>
        </row>
        <row r="44">
          <cell r="C44" t="str">
            <v>91390</v>
          </cell>
          <cell r="D44" t="str">
            <v>SRP</v>
          </cell>
          <cell r="E44" t="str">
            <v>FORNECIMENTO E COLOCAÇÃO DE GEOGRELHA COM RESISTÊNCIA DE 400 KN </v>
          </cell>
          <cell r="F44" t="str">
            <v>M2</v>
          </cell>
        </row>
        <row r="45">
          <cell r="C45" t="str">
            <v>91400</v>
          </cell>
          <cell r="D45" t="str">
            <v>SRP</v>
          </cell>
          <cell r="E45" t="str">
            <v>FORNECIMENTO E COLOCAÇÃO DE GEOGRELHA COM RESISTÊNCIA DE 500 KN </v>
          </cell>
          <cell r="F45" t="str">
            <v>M2</v>
          </cell>
        </row>
        <row r="46">
          <cell r="C46" t="str">
            <v>91410</v>
          </cell>
          <cell r="D46" t="str">
            <v>SRP</v>
          </cell>
          <cell r="E46" t="str">
            <v>FORNECIMENTO E COLOCAÇÃO DE GEOGRELHA COM RESISTÊNCIA DE 600 KN </v>
          </cell>
          <cell r="F46" t="str">
            <v>M2</v>
          </cell>
        </row>
        <row r="47">
          <cell r="C47" t="str">
            <v>91420</v>
          </cell>
          <cell r="D47" t="str">
            <v>SRP</v>
          </cell>
          <cell r="E47" t="str">
            <v>FORNECIMENTO E COLOCAÇÃO DE GEOGRELHA COM RESISTÊNCIA DE 700 KN </v>
          </cell>
          <cell r="F47" t="str">
            <v>M2</v>
          </cell>
        </row>
        <row r="48">
          <cell r="C48" t="str">
            <v>92064</v>
          </cell>
          <cell r="D48" t="str">
            <v>SRP</v>
          </cell>
          <cell r="E48" t="str">
            <v>FORNECIMENTO E COLOCAÇÃO DE GEOTEXTIL NÃO TECIDO 150 G/M2</v>
          </cell>
          <cell r="F48" t="str">
            <v>M2</v>
          </cell>
        </row>
        <row r="49">
          <cell r="C49" t="str">
            <v>91440</v>
          </cell>
          <cell r="D49" t="str">
            <v>SRP</v>
          </cell>
          <cell r="E49" t="str">
            <v>FORNECIMENTO E EXECUÇÃO DE DRENO VERTICAL FIBRO QUÍMICO</v>
          </cell>
          <cell r="F49" t="str">
            <v>M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rç Unit. "/>
      <sheetName val="Cronograma"/>
      <sheetName val="Orç Pós-Licitado"/>
      <sheetName val="BM 01"/>
      <sheetName val="Aditivo"/>
      <sheetName val="Supressã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view="pageBreakPreview" zoomScaleSheetLayoutView="100" zoomScalePageLayoutView="0" workbookViewId="0" topLeftCell="A1">
      <selection activeCell="P12" sqref="P12"/>
    </sheetView>
  </sheetViews>
  <sheetFormatPr defaultColWidth="9.140625" defaultRowHeight="12.75"/>
  <cols>
    <col min="1" max="1" width="4.28125" style="6" customWidth="1"/>
    <col min="2" max="2" width="34.140625" style="7" customWidth="1"/>
    <col min="3" max="3" width="6.8515625" style="8" bestFit="1" customWidth="1"/>
    <col min="4" max="4" width="4.140625" style="9" bestFit="1" customWidth="1"/>
    <col min="5" max="5" width="7.57421875" style="10" customWidth="1"/>
    <col min="6" max="6" width="7.57421875" style="11" customWidth="1"/>
    <col min="7" max="7" width="7.57421875" style="10" customWidth="1"/>
    <col min="8" max="8" width="7.57421875" style="11" customWidth="1"/>
    <col min="9" max="9" width="12.57421875" style="11" customWidth="1"/>
    <col min="10" max="10" width="14.28125" style="12" bestFit="1" customWidth="1"/>
    <col min="11" max="11" width="14.140625" style="12" bestFit="1" customWidth="1"/>
    <col min="12" max="16384" width="9.140625" style="7" customWidth="1"/>
  </cols>
  <sheetData>
    <row r="1" spans="1:9" ht="15.75" customHeight="1" thickBot="1">
      <c r="A1" s="162" t="s">
        <v>27</v>
      </c>
      <c r="B1" s="163"/>
      <c r="C1" s="163"/>
      <c r="D1" s="163"/>
      <c r="E1" s="163"/>
      <c r="F1" s="163"/>
      <c r="G1" s="163"/>
      <c r="H1" s="163"/>
      <c r="I1" s="164"/>
    </row>
    <row r="2" spans="1:9" ht="15.75" customHeight="1" thickBot="1">
      <c r="A2" s="162" t="s">
        <v>44</v>
      </c>
      <c r="B2" s="165"/>
      <c r="C2" s="165"/>
      <c r="D2" s="165"/>
      <c r="E2" s="165"/>
      <c r="F2" s="165"/>
      <c r="G2" s="165"/>
      <c r="H2" s="165"/>
      <c r="I2" s="166"/>
    </row>
    <row r="3" spans="1:9" ht="11.25" customHeight="1">
      <c r="A3" s="43"/>
      <c r="B3" s="42"/>
      <c r="C3" s="44"/>
      <c r="D3" s="45"/>
      <c r="E3" s="46"/>
      <c r="F3" s="167"/>
      <c r="G3" s="46"/>
      <c r="H3" s="167"/>
      <c r="I3" s="167"/>
    </row>
    <row r="4" spans="1:9" ht="15.75" customHeight="1">
      <c r="A4" s="168" t="s">
        <v>24</v>
      </c>
      <c r="B4" s="168"/>
      <c r="C4" s="169" t="s">
        <v>29</v>
      </c>
      <c r="D4" s="169"/>
      <c r="E4" s="169"/>
      <c r="F4" s="169"/>
      <c r="G4" s="169"/>
      <c r="H4" s="169"/>
      <c r="I4" s="169"/>
    </row>
    <row r="5" spans="1:9" ht="15.75" customHeight="1">
      <c r="A5" s="168" t="s">
        <v>25</v>
      </c>
      <c r="B5" s="168"/>
      <c r="C5" s="169" t="s">
        <v>43</v>
      </c>
      <c r="D5" s="169"/>
      <c r="E5" s="169"/>
      <c r="F5" s="169"/>
      <c r="G5" s="169"/>
      <c r="H5" s="169"/>
      <c r="I5" s="169"/>
    </row>
    <row r="6" spans="1:9" ht="15.75" customHeight="1">
      <c r="A6" s="168" t="s">
        <v>26</v>
      </c>
      <c r="B6" s="168"/>
      <c r="C6" s="170" t="s">
        <v>31</v>
      </c>
      <c r="D6" s="170"/>
      <c r="E6" s="170"/>
      <c r="F6" s="170"/>
      <c r="G6" s="170"/>
      <c r="H6" s="170"/>
      <c r="I6" s="170"/>
    </row>
    <row r="7" spans="1:9" ht="15.75" customHeight="1">
      <c r="A7" s="168" t="s">
        <v>33</v>
      </c>
      <c r="B7" s="168"/>
      <c r="C7" s="169" t="s">
        <v>32</v>
      </c>
      <c r="D7" s="169"/>
      <c r="E7" s="169"/>
      <c r="F7" s="169"/>
      <c r="G7" s="169"/>
      <c r="H7" s="169"/>
      <c r="I7" s="169"/>
    </row>
    <row r="8" spans="1:9" ht="15.75" customHeight="1">
      <c r="A8" s="168" t="s">
        <v>35</v>
      </c>
      <c r="B8" s="168"/>
      <c r="C8" s="169" t="s">
        <v>34</v>
      </c>
      <c r="D8" s="169"/>
      <c r="E8" s="169"/>
      <c r="F8" s="169"/>
      <c r="G8" s="169"/>
      <c r="H8" s="169"/>
      <c r="I8" s="169"/>
    </row>
    <row r="9" spans="1:9" ht="15.75" customHeight="1">
      <c r="A9" s="168" t="s">
        <v>28</v>
      </c>
      <c r="B9" s="168"/>
      <c r="C9" s="169" t="s">
        <v>30</v>
      </c>
      <c r="D9" s="169"/>
      <c r="E9" s="169"/>
      <c r="F9" s="169"/>
      <c r="G9" s="169"/>
      <c r="H9" s="169"/>
      <c r="I9" s="169"/>
    </row>
    <row r="10" spans="1:9" ht="12" customHeight="1" thickBot="1">
      <c r="A10" s="171"/>
      <c r="B10" s="171"/>
      <c r="C10" s="172"/>
      <c r="D10" s="172"/>
      <c r="E10" s="172"/>
      <c r="F10" s="173"/>
      <c r="G10" s="172"/>
      <c r="H10" s="173"/>
      <c r="I10" s="174"/>
    </row>
    <row r="11" spans="1:11" s="13" customFormat="1" ht="15" customHeight="1" thickBot="1">
      <c r="A11" s="175" t="s">
        <v>0</v>
      </c>
      <c r="B11" s="176" t="s">
        <v>1</v>
      </c>
      <c r="C11" s="177" t="s">
        <v>17</v>
      </c>
      <c r="D11" s="177" t="s">
        <v>10</v>
      </c>
      <c r="E11" s="178" t="s">
        <v>3</v>
      </c>
      <c r="F11" s="179"/>
      <c r="G11" s="178" t="s">
        <v>2</v>
      </c>
      <c r="H11" s="179"/>
      <c r="I11" s="180" t="s">
        <v>4</v>
      </c>
      <c r="J11" s="14"/>
      <c r="K11" s="14"/>
    </row>
    <row r="12" spans="1:11" s="13" customFormat="1" ht="15" customHeight="1" thickBot="1">
      <c r="A12" s="181"/>
      <c r="B12" s="182"/>
      <c r="C12" s="183"/>
      <c r="D12" s="184"/>
      <c r="E12" s="185" t="s">
        <v>18</v>
      </c>
      <c r="F12" s="186" t="s">
        <v>19</v>
      </c>
      <c r="G12" s="185" t="s">
        <v>20</v>
      </c>
      <c r="H12" s="186" t="s">
        <v>19</v>
      </c>
      <c r="I12" s="187" t="s">
        <v>5</v>
      </c>
      <c r="J12" s="14"/>
      <c r="K12" s="14"/>
    </row>
    <row r="13" spans="1:9" ht="15" customHeight="1" thickBot="1">
      <c r="A13" s="43"/>
      <c r="B13" s="42"/>
      <c r="C13" s="44"/>
      <c r="D13" s="45"/>
      <c r="E13" s="46"/>
      <c r="F13" s="167"/>
      <c r="G13" s="46"/>
      <c r="H13" s="167"/>
      <c r="I13" s="167"/>
    </row>
    <row r="14" spans="1:9" ht="15" customHeight="1" thickBot="1">
      <c r="A14" s="188" t="s">
        <v>6</v>
      </c>
      <c r="B14" s="189" t="s">
        <v>7</v>
      </c>
      <c r="C14" s="190"/>
      <c r="D14" s="191"/>
      <c r="E14" s="192"/>
      <c r="F14" s="193"/>
      <c r="G14" s="192"/>
      <c r="H14" s="193"/>
      <c r="I14" s="194"/>
    </row>
    <row r="15" spans="1:9" ht="15" customHeight="1">
      <c r="A15" s="195" t="s">
        <v>8</v>
      </c>
      <c r="B15" s="196" t="s">
        <v>13</v>
      </c>
      <c r="C15" s="197">
        <v>2</v>
      </c>
      <c r="D15" s="198" t="s">
        <v>11</v>
      </c>
      <c r="E15" s="199">
        <v>150</v>
      </c>
      <c r="F15" s="200">
        <f>C15*E15</f>
        <v>300</v>
      </c>
      <c r="G15" s="199">
        <v>80</v>
      </c>
      <c r="H15" s="200">
        <f>C15*G15</f>
        <v>160</v>
      </c>
      <c r="I15" s="201">
        <f>F15+H15</f>
        <v>460</v>
      </c>
    </row>
    <row r="16" spans="1:9" ht="15" customHeight="1" thickBot="1">
      <c r="A16" s="202" t="s">
        <v>9</v>
      </c>
      <c r="B16" s="203" t="s">
        <v>42</v>
      </c>
      <c r="C16" s="204">
        <v>12</v>
      </c>
      <c r="D16" s="205" t="s">
        <v>11</v>
      </c>
      <c r="E16" s="206">
        <v>0</v>
      </c>
      <c r="F16" s="207">
        <f>C16*E16</f>
        <v>0</v>
      </c>
      <c r="G16" s="206">
        <v>15</v>
      </c>
      <c r="H16" s="207">
        <f>C16*G16</f>
        <v>180</v>
      </c>
      <c r="I16" s="208">
        <f>F16+H16</f>
        <v>180</v>
      </c>
    </row>
    <row r="17" spans="1:9" ht="15" customHeight="1" thickBot="1">
      <c r="A17" s="51"/>
      <c r="B17" s="52"/>
      <c r="C17" s="53"/>
      <c r="D17" s="54"/>
      <c r="E17" s="209">
        <f>SUM(F15:F16)</f>
        <v>300</v>
      </c>
      <c r="F17" s="210"/>
      <c r="G17" s="209">
        <f>SUM(H15:H16)</f>
        <v>340</v>
      </c>
      <c r="H17" s="210"/>
      <c r="I17" s="211">
        <f>SUM(I15:I16)</f>
        <v>640</v>
      </c>
    </row>
    <row r="18" spans="1:11" s="42" customFormat="1" ht="15" customHeight="1" thickBot="1">
      <c r="A18" s="51"/>
      <c r="B18" s="52"/>
      <c r="C18" s="53"/>
      <c r="D18" s="54"/>
      <c r="E18" s="74"/>
      <c r="F18" s="74"/>
      <c r="G18" s="74"/>
      <c r="H18" s="74"/>
      <c r="I18" s="76"/>
      <c r="J18" s="50"/>
      <c r="K18" s="50"/>
    </row>
    <row r="19" spans="1:10" ht="15" customHeight="1" thickBot="1">
      <c r="A19" s="212" t="s">
        <v>12</v>
      </c>
      <c r="B19" s="213" t="s">
        <v>36</v>
      </c>
      <c r="C19" s="214"/>
      <c r="D19" s="214"/>
      <c r="E19" s="214"/>
      <c r="F19" s="214"/>
      <c r="G19" s="214"/>
      <c r="H19" s="214"/>
      <c r="I19" s="215"/>
      <c r="J19" s="87"/>
    </row>
    <row r="20" spans="1:10" ht="24" customHeight="1">
      <c r="A20" s="216" t="s">
        <v>15</v>
      </c>
      <c r="B20" s="217" t="s">
        <v>39</v>
      </c>
      <c r="C20" s="218">
        <v>25.15</v>
      </c>
      <c r="D20" s="219" t="s">
        <v>14</v>
      </c>
      <c r="E20" s="220">
        <v>1000</v>
      </c>
      <c r="F20" s="221">
        <f>C20*E20</f>
        <v>25150</v>
      </c>
      <c r="G20" s="220">
        <v>200</v>
      </c>
      <c r="H20" s="221">
        <f>C20*G20</f>
        <v>5030</v>
      </c>
      <c r="I20" s="222">
        <f>F20+H20</f>
        <v>30180</v>
      </c>
      <c r="J20" s="88" t="s">
        <v>37</v>
      </c>
    </row>
    <row r="21" spans="1:10" ht="36" customHeight="1" thickBot="1">
      <c r="A21" s="223" t="s">
        <v>16</v>
      </c>
      <c r="B21" s="224" t="s">
        <v>40</v>
      </c>
      <c r="C21" s="225">
        <v>380</v>
      </c>
      <c r="D21" s="226" t="s">
        <v>14</v>
      </c>
      <c r="E21" s="227">
        <v>30</v>
      </c>
      <c r="F21" s="228">
        <f>C21*E21</f>
        <v>11400</v>
      </c>
      <c r="G21" s="227">
        <v>17</v>
      </c>
      <c r="H21" s="228">
        <f>C21*G21</f>
        <v>6460</v>
      </c>
      <c r="I21" s="229">
        <f>F21+H21</f>
        <v>17860</v>
      </c>
      <c r="J21" s="88" t="s">
        <v>38</v>
      </c>
    </row>
    <row r="22" spans="1:11" ht="15" customHeight="1" thickBot="1">
      <c r="A22" s="230"/>
      <c r="B22" s="231"/>
      <c r="C22" s="232"/>
      <c r="D22" s="233"/>
      <c r="E22" s="209">
        <f>SUM(F20:F21)</f>
        <v>36550</v>
      </c>
      <c r="F22" s="210"/>
      <c r="G22" s="209">
        <f>SUM(H20:H21)</f>
        <v>11490</v>
      </c>
      <c r="H22" s="210"/>
      <c r="I22" s="211">
        <f>SUM(I20:I21)</f>
        <v>48040</v>
      </c>
      <c r="J22" s="48"/>
      <c r="K22" s="48"/>
    </row>
    <row r="23" spans="1:9" ht="15" customHeight="1" thickBot="1">
      <c r="A23" s="43"/>
      <c r="B23" s="42"/>
      <c r="C23" s="44"/>
      <c r="D23" s="45"/>
      <c r="E23" s="46"/>
      <c r="F23" s="234"/>
      <c r="G23" s="46"/>
      <c r="H23" s="234"/>
      <c r="I23" s="167"/>
    </row>
    <row r="24" spans="1:12" s="42" customFormat="1" ht="18.75" thickBot="1">
      <c r="A24" s="235" t="s">
        <v>21</v>
      </c>
      <c r="B24" s="236"/>
      <c r="C24" s="236"/>
      <c r="D24" s="237"/>
      <c r="E24" s="238">
        <f>E22+E17</f>
        <v>36850</v>
      </c>
      <c r="F24" s="239"/>
      <c r="G24" s="239"/>
      <c r="H24" s="239"/>
      <c r="I24" s="240"/>
      <c r="J24" s="12"/>
      <c r="K24" s="12"/>
      <c r="L24" s="7"/>
    </row>
    <row r="25" spans="1:11" s="42" customFormat="1" ht="18.75" thickBot="1">
      <c r="A25" s="241"/>
      <c r="B25" s="242"/>
      <c r="C25" s="243"/>
      <c r="D25" s="244"/>
      <c r="E25" s="245"/>
      <c r="F25" s="55"/>
      <c r="G25" s="246"/>
      <c r="H25" s="55"/>
      <c r="I25" s="55"/>
      <c r="J25" s="50"/>
      <c r="K25" s="50"/>
    </row>
    <row r="26" spans="1:11" s="42" customFormat="1" ht="18.75" customHeight="1" thickBot="1">
      <c r="A26" s="235" t="s">
        <v>22</v>
      </c>
      <c r="B26" s="236"/>
      <c r="C26" s="236"/>
      <c r="D26" s="237"/>
      <c r="E26" s="247">
        <f>G22+G17</f>
        <v>11830</v>
      </c>
      <c r="F26" s="248"/>
      <c r="G26" s="248"/>
      <c r="H26" s="248"/>
      <c r="I26" s="249"/>
      <c r="J26" s="50"/>
      <c r="K26" s="50"/>
    </row>
    <row r="27" spans="1:11" s="42" customFormat="1" ht="18.75" thickBot="1">
      <c r="A27" s="241"/>
      <c r="B27" s="242"/>
      <c r="C27" s="250"/>
      <c r="D27" s="251"/>
      <c r="E27" s="46"/>
      <c r="F27" s="55"/>
      <c r="H27" s="55"/>
      <c r="I27" s="55"/>
      <c r="J27" s="50"/>
      <c r="K27" s="50"/>
    </row>
    <row r="28" spans="1:13" s="42" customFormat="1" ht="18.75" customHeight="1" thickBot="1">
      <c r="A28" s="235" t="s">
        <v>23</v>
      </c>
      <c r="B28" s="236"/>
      <c r="C28" s="236"/>
      <c r="D28" s="237"/>
      <c r="E28" s="252">
        <f>I22+I17</f>
        <v>48680</v>
      </c>
      <c r="F28" s="253"/>
      <c r="G28" s="253"/>
      <c r="H28" s="253"/>
      <c r="I28" s="254"/>
      <c r="J28" s="12"/>
      <c r="K28" s="98" t="s">
        <v>41</v>
      </c>
      <c r="L28" s="99"/>
      <c r="M28" s="100"/>
    </row>
    <row r="29" spans="1:11" s="42" customFormat="1" ht="12.75">
      <c r="A29" s="43"/>
      <c r="C29" s="44"/>
      <c r="D29" s="45"/>
      <c r="E29" s="46"/>
      <c r="F29" s="55"/>
      <c r="H29" s="55"/>
      <c r="I29" s="55"/>
      <c r="J29" s="50"/>
      <c r="K29" s="50"/>
    </row>
    <row r="30" spans="1:11" s="42" customFormat="1" ht="12.75">
      <c r="A30" s="43"/>
      <c r="C30" s="44"/>
      <c r="D30" s="45"/>
      <c r="E30" s="46"/>
      <c r="F30" s="55"/>
      <c r="H30" s="55"/>
      <c r="I30" s="55"/>
      <c r="J30" s="50"/>
      <c r="K30" s="50"/>
    </row>
    <row r="31" spans="1:11" s="42" customFormat="1" ht="12.75">
      <c r="A31" s="43"/>
      <c r="C31" s="44"/>
      <c r="D31" s="45"/>
      <c r="E31" s="46"/>
      <c r="F31" s="55"/>
      <c r="H31" s="55"/>
      <c r="I31" s="55"/>
      <c r="J31" s="50"/>
      <c r="K31" s="50"/>
    </row>
    <row r="32" spans="1:11" s="42" customFormat="1" ht="12.75">
      <c r="A32" s="43"/>
      <c r="C32" s="44"/>
      <c r="D32" s="45"/>
      <c r="E32" s="46"/>
      <c r="F32" s="55"/>
      <c r="H32" s="55"/>
      <c r="I32" s="55"/>
      <c r="J32" s="50"/>
      <c r="K32" s="50"/>
    </row>
    <row r="33" spans="1:11" s="42" customFormat="1" ht="12.75">
      <c r="A33" s="43"/>
      <c r="C33" s="44"/>
      <c r="D33" s="45"/>
      <c r="E33" s="46"/>
      <c r="F33" s="55"/>
      <c r="H33" s="55"/>
      <c r="I33" s="55"/>
      <c r="J33" s="50"/>
      <c r="K33" s="50"/>
    </row>
    <row r="34" spans="1:11" s="42" customFormat="1" ht="12.75">
      <c r="A34" s="43"/>
      <c r="C34" s="44"/>
      <c r="D34" s="45"/>
      <c r="E34" s="46"/>
      <c r="F34" s="55"/>
      <c r="H34" s="55"/>
      <c r="I34" s="55"/>
      <c r="J34" s="50"/>
      <c r="K34" s="50"/>
    </row>
    <row r="35" spans="1:11" s="42" customFormat="1" ht="12.75">
      <c r="A35" s="43"/>
      <c r="C35" s="44"/>
      <c r="D35" s="45"/>
      <c r="E35" s="46"/>
      <c r="F35" s="55"/>
      <c r="H35" s="55"/>
      <c r="I35" s="55"/>
      <c r="J35" s="50"/>
      <c r="K35" s="50"/>
    </row>
    <row r="36" spans="1:11" s="42" customFormat="1" ht="12.75">
      <c r="A36" s="43"/>
      <c r="C36" s="44"/>
      <c r="D36" s="45"/>
      <c r="E36" s="46"/>
      <c r="F36" s="55"/>
      <c r="H36" s="55"/>
      <c r="I36" s="55"/>
      <c r="J36" s="50"/>
      <c r="K36" s="50"/>
    </row>
    <row r="37" spans="1:11" s="42" customFormat="1" ht="12.75">
      <c r="A37" s="43"/>
      <c r="C37" s="44"/>
      <c r="D37" s="45"/>
      <c r="E37" s="46"/>
      <c r="F37" s="55"/>
      <c r="H37" s="55"/>
      <c r="I37" s="55"/>
      <c r="J37" s="50"/>
      <c r="K37" s="50"/>
    </row>
    <row r="38" spans="1:11" s="42" customFormat="1" ht="12.75">
      <c r="A38" s="43"/>
      <c r="C38" s="44"/>
      <c r="D38" s="45"/>
      <c r="E38" s="46"/>
      <c r="F38" s="55"/>
      <c r="H38" s="55"/>
      <c r="I38" s="55"/>
      <c r="J38" s="50"/>
      <c r="K38" s="50"/>
    </row>
    <row r="39" spans="1:11" s="42" customFormat="1" ht="12.75">
      <c r="A39" s="43"/>
      <c r="C39" s="44"/>
      <c r="D39" s="45"/>
      <c r="E39" s="46"/>
      <c r="F39" s="55"/>
      <c r="H39" s="55"/>
      <c r="I39" s="55"/>
      <c r="J39" s="50"/>
      <c r="K39" s="50"/>
    </row>
    <row r="40" spans="1:11" s="42" customFormat="1" ht="12.75">
      <c r="A40" s="43"/>
      <c r="C40" s="44"/>
      <c r="D40" s="45"/>
      <c r="E40" s="46"/>
      <c r="F40" s="55"/>
      <c r="H40" s="55"/>
      <c r="I40" s="55"/>
      <c r="J40" s="50"/>
      <c r="K40" s="50"/>
    </row>
    <row r="41" spans="1:11" s="42" customFormat="1" ht="12.75">
      <c r="A41" s="43"/>
      <c r="C41" s="44"/>
      <c r="D41" s="45"/>
      <c r="E41" s="46"/>
      <c r="F41" s="55"/>
      <c r="H41" s="55"/>
      <c r="I41" s="55"/>
      <c r="J41" s="50"/>
      <c r="K41" s="50"/>
    </row>
    <row r="42" spans="1:11" s="42" customFormat="1" ht="12.75">
      <c r="A42" s="43"/>
      <c r="C42" s="44"/>
      <c r="D42" s="45"/>
      <c r="E42" s="46"/>
      <c r="F42" s="55"/>
      <c r="H42" s="55"/>
      <c r="I42" s="55"/>
      <c r="J42" s="50"/>
      <c r="K42" s="50"/>
    </row>
    <row r="43" spans="1:11" s="42" customFormat="1" ht="12.75">
      <c r="A43" s="43"/>
      <c r="C43" s="44"/>
      <c r="D43" s="45"/>
      <c r="E43" s="46"/>
      <c r="F43" s="55"/>
      <c r="H43" s="55"/>
      <c r="I43" s="55"/>
      <c r="J43" s="50"/>
      <c r="K43" s="50"/>
    </row>
    <row r="44" spans="1:11" s="42" customFormat="1" ht="12.75">
      <c r="A44" s="43"/>
      <c r="C44" s="44"/>
      <c r="D44" s="45"/>
      <c r="E44" s="46"/>
      <c r="F44" s="55"/>
      <c r="H44" s="55"/>
      <c r="I44" s="55"/>
      <c r="J44" s="50"/>
      <c r="K44" s="50"/>
    </row>
    <row r="45" spans="1:11" s="42" customFormat="1" ht="12.75">
      <c r="A45" s="43"/>
      <c r="C45" s="44"/>
      <c r="D45" s="45"/>
      <c r="E45" s="46"/>
      <c r="F45" s="55"/>
      <c r="H45" s="55"/>
      <c r="I45" s="55"/>
      <c r="J45" s="50"/>
      <c r="K45" s="50"/>
    </row>
    <row r="46" spans="1:11" s="42" customFormat="1" ht="12.75">
      <c r="A46" s="43"/>
      <c r="C46" s="44"/>
      <c r="D46" s="45"/>
      <c r="E46" s="46"/>
      <c r="F46" s="55"/>
      <c r="H46" s="55"/>
      <c r="I46" s="55"/>
      <c r="J46" s="50"/>
      <c r="K46" s="50"/>
    </row>
    <row r="47" spans="1:11" s="42" customFormat="1" ht="12.75">
      <c r="A47" s="43"/>
      <c r="C47" s="44"/>
      <c r="D47" s="45"/>
      <c r="E47" s="46"/>
      <c r="F47" s="55"/>
      <c r="H47" s="55"/>
      <c r="I47" s="55"/>
      <c r="J47" s="50"/>
      <c r="K47" s="50"/>
    </row>
    <row r="48" spans="1:11" s="42" customFormat="1" ht="12.75">
      <c r="A48" s="43"/>
      <c r="C48" s="44"/>
      <c r="D48" s="45"/>
      <c r="E48" s="46"/>
      <c r="F48" s="55"/>
      <c r="H48" s="55"/>
      <c r="I48" s="55"/>
      <c r="J48" s="50"/>
      <c r="K48" s="50"/>
    </row>
    <row r="49" spans="6:9" ht="12.75">
      <c r="F49" s="15"/>
      <c r="G49" s="7"/>
      <c r="H49" s="15"/>
      <c r="I49" s="15"/>
    </row>
    <row r="50" spans="6:9" ht="12.75">
      <c r="F50" s="15"/>
      <c r="G50" s="7"/>
      <c r="H50" s="15"/>
      <c r="I50" s="15"/>
    </row>
    <row r="51" spans="6:9" ht="12.75">
      <c r="F51" s="15"/>
      <c r="G51" s="7"/>
      <c r="H51" s="15"/>
      <c r="I51" s="15"/>
    </row>
    <row r="52" spans="6:9" ht="12.75">
      <c r="F52" s="15"/>
      <c r="G52" s="7"/>
      <c r="H52" s="15"/>
      <c r="I52" s="15"/>
    </row>
    <row r="53" spans="6:9" ht="12.75">
      <c r="F53" s="15"/>
      <c r="G53" s="7"/>
      <c r="H53" s="15"/>
      <c r="I53" s="15"/>
    </row>
    <row r="54" spans="6:9" ht="12.75">
      <c r="F54" s="15"/>
      <c r="G54" s="7"/>
      <c r="H54" s="15"/>
      <c r="I54" s="15"/>
    </row>
    <row r="55" spans="6:9" ht="12.75">
      <c r="F55" s="15"/>
      <c r="G55" s="7"/>
      <c r="H55" s="15"/>
      <c r="I55" s="15"/>
    </row>
    <row r="56" spans="6:9" ht="12.75">
      <c r="F56" s="15"/>
      <c r="G56" s="7"/>
      <c r="H56" s="15"/>
      <c r="I56" s="15"/>
    </row>
    <row r="57" spans="6:9" ht="12.75">
      <c r="F57" s="15"/>
      <c r="G57" s="7"/>
      <c r="H57" s="15"/>
      <c r="I57" s="15"/>
    </row>
    <row r="58" spans="6:9" ht="12.75">
      <c r="F58" s="15"/>
      <c r="G58" s="7"/>
      <c r="H58" s="15"/>
      <c r="I58" s="15"/>
    </row>
    <row r="59" spans="6:9" ht="12.75">
      <c r="F59" s="15"/>
      <c r="G59" s="7"/>
      <c r="H59" s="15"/>
      <c r="I59" s="15"/>
    </row>
    <row r="60" spans="6:9" ht="12.75">
      <c r="F60" s="15"/>
      <c r="G60" s="7"/>
      <c r="H60" s="15"/>
      <c r="I60" s="15"/>
    </row>
    <row r="61" spans="6:9" ht="12.75">
      <c r="F61" s="15"/>
      <c r="G61" s="7"/>
      <c r="H61" s="15"/>
      <c r="I61" s="15"/>
    </row>
    <row r="62" spans="6:9" ht="12.75">
      <c r="F62" s="15"/>
      <c r="G62" s="7"/>
      <c r="H62" s="15"/>
      <c r="I62" s="15"/>
    </row>
    <row r="63" spans="6:9" ht="12.75">
      <c r="F63" s="15"/>
      <c r="G63" s="7"/>
      <c r="H63" s="15"/>
      <c r="I63" s="15"/>
    </row>
    <row r="64" spans="6:9" ht="12.75">
      <c r="F64" s="15"/>
      <c r="G64" s="7"/>
      <c r="H64" s="15"/>
      <c r="I64" s="15"/>
    </row>
    <row r="65" spans="6:9" ht="12.75">
      <c r="F65" s="15"/>
      <c r="G65" s="7"/>
      <c r="H65" s="15"/>
      <c r="I65" s="15"/>
    </row>
    <row r="66" spans="6:9" ht="12.75">
      <c r="F66" s="15"/>
      <c r="G66" s="7"/>
      <c r="H66" s="15"/>
      <c r="I66" s="15"/>
    </row>
    <row r="67" spans="6:9" ht="12.75">
      <c r="F67" s="15"/>
      <c r="G67" s="7"/>
      <c r="H67" s="15"/>
      <c r="I67" s="15"/>
    </row>
    <row r="68" spans="6:9" ht="12.75">
      <c r="F68" s="15"/>
      <c r="G68" s="7"/>
      <c r="H68" s="15"/>
      <c r="I68" s="15"/>
    </row>
    <row r="69" spans="6:9" ht="12.75">
      <c r="F69" s="15"/>
      <c r="G69" s="7"/>
      <c r="H69" s="15"/>
      <c r="I69" s="15"/>
    </row>
    <row r="70" spans="6:9" ht="12.75">
      <c r="F70" s="15"/>
      <c r="G70" s="7"/>
      <c r="H70" s="15"/>
      <c r="I70" s="15"/>
    </row>
    <row r="71" spans="6:9" ht="12.75">
      <c r="F71" s="15"/>
      <c r="G71" s="7"/>
      <c r="H71" s="15"/>
      <c r="I71" s="15"/>
    </row>
    <row r="72" spans="6:9" ht="12.75">
      <c r="F72" s="15"/>
      <c r="G72" s="7"/>
      <c r="H72" s="15"/>
      <c r="I72" s="15"/>
    </row>
    <row r="73" spans="6:9" ht="12.75">
      <c r="F73" s="15"/>
      <c r="G73" s="7"/>
      <c r="H73" s="15"/>
      <c r="I73" s="15"/>
    </row>
    <row r="74" spans="6:9" ht="12.75">
      <c r="F74" s="15"/>
      <c r="G74" s="7"/>
      <c r="H74" s="15"/>
      <c r="I74" s="15"/>
    </row>
    <row r="75" spans="6:9" ht="12.75">
      <c r="F75" s="15"/>
      <c r="G75" s="7"/>
      <c r="H75" s="15"/>
      <c r="I75" s="15"/>
    </row>
    <row r="76" spans="6:9" ht="12.75">
      <c r="F76" s="15"/>
      <c r="G76" s="7"/>
      <c r="H76" s="15"/>
      <c r="I76" s="15"/>
    </row>
    <row r="77" spans="6:9" ht="12.75">
      <c r="F77" s="15"/>
      <c r="G77" s="7"/>
      <c r="H77" s="15"/>
      <c r="I77" s="15"/>
    </row>
    <row r="78" spans="6:9" ht="12.75">
      <c r="F78" s="15"/>
      <c r="G78" s="7"/>
      <c r="H78" s="15"/>
      <c r="I78" s="15"/>
    </row>
    <row r="79" spans="6:9" ht="12.75">
      <c r="F79" s="15"/>
      <c r="G79" s="7"/>
      <c r="H79" s="15"/>
      <c r="I79" s="15"/>
    </row>
    <row r="80" spans="6:9" ht="12.75">
      <c r="F80" s="15"/>
      <c r="G80" s="7"/>
      <c r="H80" s="15"/>
      <c r="I80" s="15"/>
    </row>
    <row r="81" spans="6:9" ht="12.75">
      <c r="F81" s="15"/>
      <c r="G81" s="7"/>
      <c r="H81" s="15"/>
      <c r="I81" s="15"/>
    </row>
    <row r="82" spans="6:9" ht="12.75">
      <c r="F82" s="15"/>
      <c r="G82" s="7"/>
      <c r="H82" s="15"/>
      <c r="I82" s="15"/>
    </row>
    <row r="83" spans="6:9" ht="12.75">
      <c r="F83" s="15"/>
      <c r="G83" s="7"/>
      <c r="H83" s="15"/>
      <c r="I83" s="15"/>
    </row>
    <row r="84" spans="6:9" ht="12.75">
      <c r="F84" s="15"/>
      <c r="G84" s="7"/>
      <c r="H84" s="15"/>
      <c r="I84" s="15"/>
    </row>
    <row r="85" spans="6:9" ht="12.75">
      <c r="F85" s="15"/>
      <c r="G85" s="7"/>
      <c r="H85" s="15"/>
      <c r="I85" s="15"/>
    </row>
    <row r="86" spans="6:9" ht="12.75">
      <c r="F86" s="15"/>
      <c r="G86" s="7"/>
      <c r="H86" s="15"/>
      <c r="I86" s="15"/>
    </row>
    <row r="87" spans="6:9" ht="12.75">
      <c r="F87" s="15"/>
      <c r="G87" s="7"/>
      <c r="H87" s="15"/>
      <c r="I87" s="15"/>
    </row>
    <row r="88" spans="6:9" ht="12.75">
      <c r="F88" s="15"/>
      <c r="G88" s="7"/>
      <c r="H88" s="15"/>
      <c r="I88" s="15"/>
    </row>
    <row r="89" spans="6:9" ht="12.75">
      <c r="F89" s="15"/>
      <c r="G89" s="7"/>
      <c r="H89" s="15"/>
      <c r="I89" s="15"/>
    </row>
    <row r="90" spans="6:9" ht="12.75">
      <c r="F90" s="15"/>
      <c r="G90" s="7"/>
      <c r="H90" s="15"/>
      <c r="I90" s="15"/>
    </row>
    <row r="91" spans="6:9" ht="12.75">
      <c r="F91" s="15"/>
      <c r="G91" s="7"/>
      <c r="H91" s="15"/>
      <c r="I91" s="15"/>
    </row>
    <row r="92" spans="6:9" ht="12.75">
      <c r="F92" s="15"/>
      <c r="G92" s="7"/>
      <c r="H92" s="15"/>
      <c r="I92" s="15"/>
    </row>
    <row r="93" spans="6:9" ht="12.75">
      <c r="F93" s="15"/>
      <c r="G93" s="7"/>
      <c r="H93" s="15"/>
      <c r="I93" s="15"/>
    </row>
    <row r="94" spans="6:9" ht="12.75">
      <c r="F94" s="15"/>
      <c r="G94" s="7"/>
      <c r="H94" s="15"/>
      <c r="I94" s="15"/>
    </row>
    <row r="95" spans="6:9" ht="12.75">
      <c r="F95" s="15"/>
      <c r="G95" s="7"/>
      <c r="H95" s="15"/>
      <c r="I95" s="15"/>
    </row>
    <row r="96" spans="6:9" ht="12.75">
      <c r="F96" s="15"/>
      <c r="G96" s="7"/>
      <c r="H96" s="15"/>
      <c r="I96" s="15"/>
    </row>
    <row r="97" spans="6:9" ht="12.75">
      <c r="F97" s="15"/>
      <c r="G97" s="7"/>
      <c r="H97" s="15"/>
      <c r="I97" s="15"/>
    </row>
    <row r="98" spans="6:9" ht="12.75">
      <c r="F98" s="15"/>
      <c r="G98" s="7"/>
      <c r="H98" s="15"/>
      <c r="I98" s="15"/>
    </row>
    <row r="99" spans="6:9" ht="12.75">
      <c r="F99" s="15"/>
      <c r="G99" s="7"/>
      <c r="H99" s="15"/>
      <c r="I99" s="15"/>
    </row>
    <row r="100" spans="6:9" ht="12.75">
      <c r="F100" s="15"/>
      <c r="G100" s="7"/>
      <c r="H100" s="15"/>
      <c r="I100" s="15"/>
    </row>
    <row r="101" spans="6:9" ht="12.75">
      <c r="F101" s="15"/>
      <c r="G101" s="7"/>
      <c r="H101" s="15"/>
      <c r="I101" s="15"/>
    </row>
    <row r="102" spans="6:9" ht="12.75">
      <c r="F102" s="15"/>
      <c r="G102" s="7"/>
      <c r="H102" s="15"/>
      <c r="I102" s="15"/>
    </row>
    <row r="103" spans="6:9" ht="12.75">
      <c r="F103" s="15"/>
      <c r="G103" s="7"/>
      <c r="H103" s="15"/>
      <c r="I103" s="15"/>
    </row>
    <row r="104" spans="6:9" ht="12.75">
      <c r="F104" s="15"/>
      <c r="G104" s="7"/>
      <c r="H104" s="15"/>
      <c r="I104" s="15"/>
    </row>
    <row r="105" spans="6:9" ht="12.75">
      <c r="F105" s="15"/>
      <c r="G105" s="7"/>
      <c r="H105" s="15"/>
      <c r="I105" s="15"/>
    </row>
    <row r="106" spans="6:9" ht="12.75">
      <c r="F106" s="15"/>
      <c r="G106" s="7"/>
      <c r="H106" s="15"/>
      <c r="I106" s="15"/>
    </row>
  </sheetData>
  <sheetProtection/>
  <mergeCells count="28">
    <mergeCell ref="K28:M28"/>
    <mergeCell ref="E28:I28"/>
    <mergeCell ref="E26:I26"/>
    <mergeCell ref="A8:B8"/>
    <mergeCell ref="C8:I8"/>
    <mergeCell ref="E22:F22"/>
    <mergeCell ref="G22:H22"/>
    <mergeCell ref="G11:H11"/>
    <mergeCell ref="E11:F11"/>
    <mergeCell ref="E17:F17"/>
    <mergeCell ref="A26:D26"/>
    <mergeCell ref="E24:I24"/>
    <mergeCell ref="C5:I5"/>
    <mergeCell ref="A6:B6"/>
    <mergeCell ref="A7:B7"/>
    <mergeCell ref="C7:I7"/>
    <mergeCell ref="C6:I6"/>
    <mergeCell ref="G17:H17"/>
    <mergeCell ref="A28:D28"/>
    <mergeCell ref="A1:I1"/>
    <mergeCell ref="A2:I2"/>
    <mergeCell ref="A4:B4"/>
    <mergeCell ref="C4:I4"/>
    <mergeCell ref="A5:B5"/>
    <mergeCell ref="B19:I19"/>
    <mergeCell ref="A9:B9"/>
    <mergeCell ref="C9:I9"/>
    <mergeCell ref="A24:D24"/>
  </mergeCells>
  <printOptions horizontalCentered="1"/>
  <pageMargins left="0.7480314960629921" right="0.5905511811023623" top="1.3779527559055118" bottom="0.5905511811023623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6"/>
  <sheetViews>
    <sheetView view="pageBreakPreview" zoomScale="115" zoomScaleSheetLayoutView="115" zoomScalePageLayoutView="0" workbookViewId="0" topLeftCell="A1">
      <selection activeCell="J11" sqref="J11:J12"/>
    </sheetView>
  </sheetViews>
  <sheetFormatPr defaultColWidth="9.140625" defaultRowHeight="12.75"/>
  <cols>
    <col min="1" max="1" width="4.28125" style="6" customWidth="1"/>
    <col min="2" max="2" width="30.57421875" style="7" customWidth="1"/>
    <col min="3" max="3" width="7.8515625" style="8" customWidth="1"/>
    <col min="4" max="4" width="4.140625" style="9" bestFit="1" customWidth="1"/>
    <col min="5" max="5" width="7.00390625" style="10" customWidth="1"/>
    <col min="6" max="6" width="7.57421875" style="11" customWidth="1"/>
    <col min="7" max="7" width="6.421875" style="10" customWidth="1"/>
    <col min="8" max="8" width="7.140625" style="11" customWidth="1"/>
    <col min="9" max="9" width="9.8515625" style="11" customWidth="1"/>
    <col min="10" max="10" width="8.421875" style="12" customWidth="1"/>
    <col min="11" max="11" width="14.140625" style="12" bestFit="1" customWidth="1"/>
    <col min="12" max="12" width="9.140625" style="7" customWidth="1"/>
    <col min="13" max="13" width="13.140625" style="7" bestFit="1" customWidth="1"/>
    <col min="14" max="16384" width="9.140625" style="7" customWidth="1"/>
  </cols>
  <sheetData>
    <row r="1" spans="1:10" ht="15.75" customHeight="1">
      <c r="A1" s="347" t="s">
        <v>27</v>
      </c>
      <c r="B1" s="348"/>
      <c r="C1" s="348"/>
      <c r="D1" s="348"/>
      <c r="E1" s="348"/>
      <c r="F1" s="348"/>
      <c r="G1" s="348"/>
      <c r="H1" s="348"/>
      <c r="I1" s="348"/>
      <c r="J1" s="349"/>
    </row>
    <row r="2" spans="1:10" ht="15.75" customHeight="1" thickBot="1">
      <c r="A2" s="350" t="s">
        <v>64</v>
      </c>
      <c r="B2" s="351"/>
      <c r="C2" s="351"/>
      <c r="D2" s="351"/>
      <c r="E2" s="351"/>
      <c r="F2" s="351"/>
      <c r="G2" s="351"/>
      <c r="H2" s="351"/>
      <c r="I2" s="351"/>
      <c r="J2" s="352"/>
    </row>
    <row r="3" ht="11.25" customHeight="1" thickBot="1"/>
    <row r="4" spans="1:10" ht="15.75" customHeight="1">
      <c r="A4" s="336" t="s">
        <v>24</v>
      </c>
      <c r="B4" s="337"/>
      <c r="C4" s="338" t="s">
        <v>29</v>
      </c>
      <c r="D4" s="338"/>
      <c r="E4" s="338"/>
      <c r="F4" s="338"/>
      <c r="G4" s="338"/>
      <c r="H4" s="338"/>
      <c r="I4" s="338"/>
      <c r="J4" s="339"/>
    </row>
    <row r="5" spans="1:10" ht="15.75" customHeight="1">
      <c r="A5" s="340" t="s">
        <v>25</v>
      </c>
      <c r="B5" s="92"/>
      <c r="C5" s="93" t="s">
        <v>71</v>
      </c>
      <c r="D5" s="93"/>
      <c r="E5" s="93"/>
      <c r="F5" s="93"/>
      <c r="G5" s="93"/>
      <c r="H5" s="93"/>
      <c r="I5" s="93"/>
      <c r="J5" s="341"/>
    </row>
    <row r="6" spans="1:10" ht="15.75" customHeight="1">
      <c r="A6" s="340" t="s">
        <v>26</v>
      </c>
      <c r="B6" s="92"/>
      <c r="C6" s="97" t="s">
        <v>31</v>
      </c>
      <c r="D6" s="97"/>
      <c r="E6" s="97"/>
      <c r="F6" s="97"/>
      <c r="G6" s="97"/>
      <c r="H6" s="97"/>
      <c r="I6" s="97"/>
      <c r="J6" s="342"/>
    </row>
    <row r="7" spans="1:10" ht="15.75" customHeight="1">
      <c r="A7" s="340" t="s">
        <v>33</v>
      </c>
      <c r="B7" s="92"/>
      <c r="C7" s="93" t="s">
        <v>32</v>
      </c>
      <c r="D7" s="93"/>
      <c r="E7" s="93"/>
      <c r="F7" s="93"/>
      <c r="G7" s="93"/>
      <c r="H7" s="93"/>
      <c r="I7" s="93"/>
      <c r="J7" s="341"/>
    </row>
    <row r="8" spans="1:10" ht="15.75" customHeight="1">
      <c r="A8" s="340" t="s">
        <v>35</v>
      </c>
      <c r="B8" s="92"/>
      <c r="C8" s="93" t="s">
        <v>63</v>
      </c>
      <c r="D8" s="93"/>
      <c r="E8" s="93"/>
      <c r="F8" s="93"/>
      <c r="G8" s="93"/>
      <c r="H8" s="93"/>
      <c r="I8" s="93"/>
      <c r="J8" s="341"/>
    </row>
    <row r="9" spans="1:10" ht="15.75" customHeight="1" thickBot="1">
      <c r="A9" s="343" t="s">
        <v>28</v>
      </c>
      <c r="B9" s="344"/>
      <c r="C9" s="345" t="s">
        <v>30</v>
      </c>
      <c r="D9" s="345"/>
      <c r="E9" s="345"/>
      <c r="F9" s="345"/>
      <c r="G9" s="345"/>
      <c r="H9" s="345"/>
      <c r="I9" s="345"/>
      <c r="J9" s="346"/>
    </row>
    <row r="10" spans="1:9" ht="12" customHeight="1" thickBot="1">
      <c r="A10" s="32"/>
      <c r="B10" s="32"/>
      <c r="C10" s="33"/>
      <c r="D10" s="33"/>
      <c r="E10" s="33"/>
      <c r="F10" s="36"/>
      <c r="G10" s="33"/>
      <c r="H10" s="36"/>
      <c r="I10" s="34"/>
    </row>
    <row r="11" spans="1:11" s="13" customFormat="1" ht="15" customHeight="1" thickBot="1">
      <c r="A11" s="158" t="s">
        <v>0</v>
      </c>
      <c r="B11" s="158" t="s">
        <v>1</v>
      </c>
      <c r="C11" s="156" t="s">
        <v>17</v>
      </c>
      <c r="D11" s="156" t="s">
        <v>10</v>
      </c>
      <c r="E11" s="109" t="s">
        <v>3</v>
      </c>
      <c r="F11" s="110"/>
      <c r="G11" s="109" t="s">
        <v>2</v>
      </c>
      <c r="H11" s="110"/>
      <c r="I11" s="75" t="s">
        <v>4</v>
      </c>
      <c r="J11" s="18" t="s">
        <v>62</v>
      </c>
      <c r="K11" s="14"/>
    </row>
    <row r="12" spans="1:11" s="13" customFormat="1" ht="15" customHeight="1" thickBot="1">
      <c r="A12" s="159"/>
      <c r="B12" s="159"/>
      <c r="C12" s="157"/>
      <c r="D12" s="157"/>
      <c r="E12" s="31" t="s">
        <v>18</v>
      </c>
      <c r="F12" s="17" t="s">
        <v>19</v>
      </c>
      <c r="G12" s="31" t="s">
        <v>20</v>
      </c>
      <c r="H12" s="17" t="s">
        <v>19</v>
      </c>
      <c r="I12" s="160" t="s">
        <v>5</v>
      </c>
      <c r="J12" s="19" t="s">
        <v>61</v>
      </c>
      <c r="K12" s="14"/>
    </row>
    <row r="13" ht="15" customHeight="1" thickBot="1"/>
    <row r="14" spans="1:9" ht="15" customHeight="1" thickBot="1">
      <c r="A14" s="86" t="s">
        <v>6</v>
      </c>
      <c r="B14" s="312" t="s">
        <v>7</v>
      </c>
      <c r="C14" s="20"/>
      <c r="D14" s="21"/>
      <c r="E14" s="22"/>
      <c r="F14" s="23"/>
      <c r="G14" s="22"/>
      <c r="H14" s="23"/>
      <c r="I14" s="24"/>
    </row>
    <row r="15" spans="1:10" ht="15" customHeight="1">
      <c r="A15" s="77" t="s">
        <v>8</v>
      </c>
      <c r="B15" s="39" t="s">
        <v>13</v>
      </c>
      <c r="C15" s="40">
        <v>2</v>
      </c>
      <c r="D15" s="78" t="s">
        <v>11</v>
      </c>
      <c r="E15" s="37">
        <v>150</v>
      </c>
      <c r="F15" s="38">
        <f>C15*E15</f>
        <v>300</v>
      </c>
      <c r="G15" s="37">
        <v>80</v>
      </c>
      <c r="H15" s="38">
        <f>C15*G15</f>
        <v>160</v>
      </c>
      <c r="I15" s="152">
        <f>F15+H15</f>
        <v>460</v>
      </c>
      <c r="J15" s="154"/>
    </row>
    <row r="16" spans="1:10" ht="15" customHeight="1" thickBot="1">
      <c r="A16" s="79" t="s">
        <v>9</v>
      </c>
      <c r="B16" s="80" t="s">
        <v>42</v>
      </c>
      <c r="C16" s="81">
        <v>80</v>
      </c>
      <c r="D16" s="82" t="s">
        <v>11</v>
      </c>
      <c r="E16" s="83">
        <v>0</v>
      </c>
      <c r="F16" s="84">
        <f>C16*E16</f>
        <v>0</v>
      </c>
      <c r="G16" s="83">
        <v>2.24</v>
      </c>
      <c r="H16" s="84">
        <f>C16*G16</f>
        <v>179.2</v>
      </c>
      <c r="I16" s="153">
        <f>F16+H16</f>
        <v>179.2</v>
      </c>
      <c r="J16" s="155"/>
    </row>
    <row r="17" spans="1:9" ht="15" customHeight="1" thickBot="1">
      <c r="A17" s="2"/>
      <c r="B17" s="1"/>
      <c r="C17" s="4"/>
      <c r="D17" s="3"/>
      <c r="E17" s="107">
        <f>SUM(F15:F16)</f>
        <v>300</v>
      </c>
      <c r="F17" s="108"/>
      <c r="G17" s="107">
        <f>SUM(H15:H16)</f>
        <v>339.2</v>
      </c>
      <c r="H17" s="108"/>
      <c r="I17" s="47">
        <f>SUM(I15:I16)</f>
        <v>639.2</v>
      </c>
    </row>
    <row r="18" spans="1:11" s="42" customFormat="1" ht="15" customHeight="1" thickBot="1">
      <c r="A18" s="51"/>
      <c r="B18" s="52"/>
      <c r="C18" s="53"/>
      <c r="D18" s="54"/>
      <c r="E18" s="138"/>
      <c r="F18" s="138"/>
      <c r="G18" s="138"/>
      <c r="H18" s="138"/>
      <c r="I18" s="139"/>
      <c r="J18" s="50"/>
      <c r="K18" s="50"/>
    </row>
    <row r="19" spans="1:10" ht="15" customHeight="1" thickBot="1">
      <c r="A19" s="62" t="s">
        <v>12</v>
      </c>
      <c r="B19" s="122" t="s">
        <v>36</v>
      </c>
      <c r="C19" s="123"/>
      <c r="D19" s="123"/>
      <c r="E19" s="123"/>
      <c r="F19" s="123"/>
      <c r="G19" s="123"/>
      <c r="H19" s="123"/>
      <c r="I19" s="123"/>
      <c r="J19" s="140"/>
    </row>
    <row r="20" spans="1:10" ht="24" customHeight="1">
      <c r="A20" s="57" t="s">
        <v>15</v>
      </c>
      <c r="B20" s="56" t="s">
        <v>39</v>
      </c>
      <c r="C20" s="63">
        <v>7.2</v>
      </c>
      <c r="D20" s="64" t="s">
        <v>14</v>
      </c>
      <c r="E20" s="65">
        <v>1000</v>
      </c>
      <c r="F20" s="66">
        <f>C20*E20</f>
        <v>7200</v>
      </c>
      <c r="G20" s="65">
        <v>200</v>
      </c>
      <c r="H20" s="66">
        <f>C20*G20</f>
        <v>1440</v>
      </c>
      <c r="I20" s="67">
        <f>F20+H20</f>
        <v>8640</v>
      </c>
      <c r="J20" s="150" t="s">
        <v>37</v>
      </c>
    </row>
    <row r="21" spans="1:10" ht="36" customHeight="1" thickBot="1">
      <c r="A21" s="68" t="s">
        <v>16</v>
      </c>
      <c r="B21" s="49" t="s">
        <v>40</v>
      </c>
      <c r="C21" s="69">
        <v>80</v>
      </c>
      <c r="D21" s="70" t="s">
        <v>14</v>
      </c>
      <c r="E21" s="71">
        <v>30</v>
      </c>
      <c r="F21" s="72">
        <f>C21*E21</f>
        <v>2400</v>
      </c>
      <c r="G21" s="71">
        <v>17</v>
      </c>
      <c r="H21" s="72">
        <f>C21*G21</f>
        <v>1360</v>
      </c>
      <c r="I21" s="73">
        <f>F21+H21</f>
        <v>3760</v>
      </c>
      <c r="J21" s="151" t="s">
        <v>38</v>
      </c>
    </row>
    <row r="22" spans="1:11" ht="15" customHeight="1" thickBot="1">
      <c r="A22" s="58"/>
      <c r="B22" s="59"/>
      <c r="C22" s="60"/>
      <c r="D22" s="61"/>
      <c r="E22" s="107">
        <f>SUM(F20:F21)</f>
        <v>9600</v>
      </c>
      <c r="F22" s="108"/>
      <c r="G22" s="107">
        <f>SUM(H20:H21)</f>
        <v>2800</v>
      </c>
      <c r="H22" s="108"/>
      <c r="I22" s="47">
        <f>SUM(I20:I21)</f>
        <v>12400</v>
      </c>
      <c r="J22" s="48"/>
      <c r="K22" s="48"/>
    </row>
    <row r="23" spans="1:11" ht="15" customHeight="1" thickBot="1">
      <c r="A23" s="58"/>
      <c r="B23" s="59"/>
      <c r="C23" s="60"/>
      <c r="D23" s="61"/>
      <c r="E23" s="125"/>
      <c r="F23" s="125"/>
      <c r="G23" s="125"/>
      <c r="H23" s="125"/>
      <c r="I23" s="136"/>
      <c r="J23" s="137"/>
      <c r="K23" s="48"/>
    </row>
    <row r="24" spans="1:9" ht="15" customHeight="1" thickBot="1">
      <c r="A24" s="128" t="s">
        <v>46</v>
      </c>
      <c r="B24" s="141" t="s">
        <v>45</v>
      </c>
      <c r="C24" s="142"/>
      <c r="D24" s="142"/>
      <c r="E24" s="142"/>
      <c r="F24" s="142"/>
      <c r="G24" s="142"/>
      <c r="H24" s="142"/>
      <c r="I24" s="143"/>
    </row>
    <row r="25" spans="1:11" ht="22.5">
      <c r="A25" s="77" t="s">
        <v>47</v>
      </c>
      <c r="B25" s="56" t="s">
        <v>53</v>
      </c>
      <c r="C25" s="111">
        <v>1454.6</v>
      </c>
      <c r="D25" s="78" t="s">
        <v>11</v>
      </c>
      <c r="E25" s="37">
        <v>2.5</v>
      </c>
      <c r="F25" s="38">
        <f>C25*E25</f>
        <v>3636.5</v>
      </c>
      <c r="G25" s="37">
        <v>2</v>
      </c>
      <c r="H25" s="38">
        <f>C25*G25</f>
        <v>2909.2</v>
      </c>
      <c r="I25" s="41">
        <f>F25+H25</f>
        <v>6545.7</v>
      </c>
      <c r="J25" s="148" t="s">
        <v>50</v>
      </c>
      <c r="K25" s="48"/>
    </row>
    <row r="26" spans="1:10" ht="33.75">
      <c r="A26" s="112" t="s">
        <v>48</v>
      </c>
      <c r="B26" s="113" t="s">
        <v>52</v>
      </c>
      <c r="C26" s="114">
        <v>1454.6</v>
      </c>
      <c r="D26" s="115" t="s">
        <v>11</v>
      </c>
      <c r="E26" s="116">
        <v>8</v>
      </c>
      <c r="F26" s="117">
        <f>C26*E26</f>
        <v>11636.8</v>
      </c>
      <c r="G26" s="116">
        <v>6</v>
      </c>
      <c r="H26" s="117">
        <f>C26*G26</f>
        <v>8727.6</v>
      </c>
      <c r="I26" s="118">
        <f>F26+H26</f>
        <v>20364.4</v>
      </c>
      <c r="J26" s="147" t="s">
        <v>51</v>
      </c>
    </row>
    <row r="27" spans="1:11" ht="23.25" thickBot="1">
      <c r="A27" s="79" t="s">
        <v>49</v>
      </c>
      <c r="B27" s="49" t="s">
        <v>54</v>
      </c>
      <c r="C27" s="81">
        <v>116</v>
      </c>
      <c r="D27" s="82" t="s">
        <v>11</v>
      </c>
      <c r="E27" s="83">
        <v>9</v>
      </c>
      <c r="F27" s="84">
        <f>C27*E27</f>
        <v>1044</v>
      </c>
      <c r="G27" s="83">
        <v>7</v>
      </c>
      <c r="H27" s="84">
        <f>C27*G27</f>
        <v>812</v>
      </c>
      <c r="I27" s="85">
        <f>F27+H27</f>
        <v>1856</v>
      </c>
      <c r="J27" s="149"/>
      <c r="K27" s="48"/>
    </row>
    <row r="28" spans="1:9" ht="15" customHeight="1" thickBot="1">
      <c r="A28" s="2"/>
      <c r="B28" s="1"/>
      <c r="C28" s="4"/>
      <c r="D28" s="3"/>
      <c r="E28" s="119">
        <f>SUM(F25:F27)</f>
        <v>16317.3</v>
      </c>
      <c r="F28" s="120"/>
      <c r="G28" s="120">
        <f>SUM(H25:H27)</f>
        <v>12448.8</v>
      </c>
      <c r="H28" s="120"/>
      <c r="I28" s="121">
        <f>SUM(I25:I27)</f>
        <v>28766.1</v>
      </c>
    </row>
    <row r="29" spans="1:9" ht="15" customHeight="1" thickBot="1">
      <c r="A29" s="2"/>
      <c r="B29" s="1"/>
      <c r="C29" s="4"/>
      <c r="D29" s="3"/>
      <c r="E29" s="125"/>
      <c r="F29" s="125"/>
      <c r="G29" s="125"/>
      <c r="H29" s="125"/>
      <c r="I29" s="126"/>
    </row>
    <row r="30" spans="1:9" ht="15" customHeight="1" thickBot="1">
      <c r="A30" s="128" t="s">
        <v>55</v>
      </c>
      <c r="B30" s="122" t="s">
        <v>56</v>
      </c>
      <c r="C30" s="123"/>
      <c r="D30" s="123"/>
      <c r="E30" s="123"/>
      <c r="F30" s="123"/>
      <c r="G30" s="123"/>
      <c r="H30" s="123"/>
      <c r="I30" s="124"/>
    </row>
    <row r="31" spans="1:11" ht="23.25" customHeight="1" thickBot="1">
      <c r="A31" s="129" t="s">
        <v>57</v>
      </c>
      <c r="B31" s="130" t="s">
        <v>60</v>
      </c>
      <c r="C31" s="131">
        <v>300</v>
      </c>
      <c r="D31" s="132" t="s">
        <v>11</v>
      </c>
      <c r="E31" s="133">
        <v>15</v>
      </c>
      <c r="F31" s="134">
        <f>C31*E31</f>
        <v>4500</v>
      </c>
      <c r="G31" s="133">
        <v>7</v>
      </c>
      <c r="H31" s="134">
        <f>C31*G31</f>
        <v>2100</v>
      </c>
      <c r="I31" s="135">
        <f>F31+H31</f>
        <v>6600</v>
      </c>
      <c r="J31" s="161" t="s">
        <v>58</v>
      </c>
      <c r="K31" s="48"/>
    </row>
    <row r="32" spans="1:9" ht="15" customHeight="1" thickBot="1">
      <c r="A32" s="2"/>
      <c r="B32" s="1"/>
      <c r="C32" s="4"/>
      <c r="D32" s="3"/>
      <c r="E32" s="119">
        <f>SUM(F31:F31)</f>
        <v>4500</v>
      </c>
      <c r="F32" s="120"/>
      <c r="G32" s="120">
        <f>SUM(H31:H31)</f>
        <v>2100</v>
      </c>
      <c r="H32" s="120"/>
      <c r="I32" s="121">
        <f>SUM(I31:I31)</f>
        <v>6600</v>
      </c>
    </row>
    <row r="33" spans="6:8" ht="15" customHeight="1" thickBot="1">
      <c r="F33" s="5"/>
      <c r="H33" s="5"/>
    </row>
    <row r="34" spans="1:12" s="42" customFormat="1" ht="18.75" thickBot="1">
      <c r="A34" s="89" t="s">
        <v>21</v>
      </c>
      <c r="B34" s="90"/>
      <c r="C34" s="90"/>
      <c r="D34" s="91"/>
      <c r="E34" s="94">
        <f>E22+E17+E28+E32</f>
        <v>30717.3</v>
      </c>
      <c r="F34" s="95"/>
      <c r="G34" s="95"/>
      <c r="H34" s="95"/>
      <c r="I34" s="95"/>
      <c r="J34" s="96"/>
      <c r="K34" s="12"/>
      <c r="L34" s="7"/>
    </row>
    <row r="35" spans="1:11" s="42" customFormat="1" ht="18.75" thickBot="1">
      <c r="A35" s="25"/>
      <c r="B35" s="26"/>
      <c r="C35" s="27"/>
      <c r="D35" s="28"/>
      <c r="E35" s="35"/>
      <c r="F35" s="15"/>
      <c r="G35" s="16"/>
      <c r="H35" s="15"/>
      <c r="I35" s="15"/>
      <c r="J35" s="50"/>
      <c r="K35" s="50"/>
    </row>
    <row r="36" spans="1:11" s="42" customFormat="1" ht="18.75" customHeight="1" thickBot="1">
      <c r="A36" s="89" t="s">
        <v>22</v>
      </c>
      <c r="B36" s="90"/>
      <c r="C36" s="90"/>
      <c r="D36" s="91"/>
      <c r="E36" s="104">
        <f>G22+G17+G28+G32</f>
        <v>17688</v>
      </c>
      <c r="F36" s="105"/>
      <c r="G36" s="105"/>
      <c r="H36" s="105"/>
      <c r="I36" s="105"/>
      <c r="J36" s="106"/>
      <c r="K36" s="50"/>
    </row>
    <row r="37" spans="1:11" s="42" customFormat="1" ht="18.75" thickBot="1">
      <c r="A37" s="25"/>
      <c r="B37" s="26"/>
      <c r="C37" s="29"/>
      <c r="D37" s="30"/>
      <c r="E37" s="10"/>
      <c r="F37" s="15"/>
      <c r="G37" s="7"/>
      <c r="H37" s="15"/>
      <c r="I37" s="15"/>
      <c r="J37" s="50"/>
      <c r="K37" s="50"/>
    </row>
    <row r="38" spans="1:13" s="42" customFormat="1" ht="18.75" customHeight="1" thickBot="1">
      <c r="A38" s="89" t="s">
        <v>23</v>
      </c>
      <c r="B38" s="90"/>
      <c r="C38" s="90"/>
      <c r="D38" s="91"/>
      <c r="E38" s="101">
        <f>I22+I17+I28+I32</f>
        <v>48405.3</v>
      </c>
      <c r="F38" s="102"/>
      <c r="G38" s="102"/>
      <c r="H38" s="102"/>
      <c r="I38" s="102"/>
      <c r="J38" s="103"/>
      <c r="K38" s="145" t="s">
        <v>59</v>
      </c>
      <c r="L38" s="146"/>
      <c r="M38" s="144">
        <v>48405.53</v>
      </c>
    </row>
    <row r="39" spans="1:11" s="42" customFormat="1" ht="12.75">
      <c r="A39" s="43"/>
      <c r="C39" s="44"/>
      <c r="D39" s="45"/>
      <c r="E39" s="46"/>
      <c r="F39" s="55"/>
      <c r="H39" s="55"/>
      <c r="I39" s="55"/>
      <c r="J39" s="50"/>
      <c r="K39" s="50"/>
    </row>
    <row r="40" spans="1:11" s="42" customFormat="1" ht="12.75">
      <c r="A40" s="43"/>
      <c r="C40" s="44"/>
      <c r="D40" s="45"/>
      <c r="E40" s="46"/>
      <c r="F40" s="55"/>
      <c r="H40" s="55"/>
      <c r="I40" s="55"/>
      <c r="J40" s="50"/>
      <c r="K40" s="50"/>
    </row>
    <row r="41" spans="1:11" s="42" customFormat="1" ht="12.75">
      <c r="A41" s="43"/>
      <c r="C41" s="44"/>
      <c r="D41" s="45"/>
      <c r="E41" s="46"/>
      <c r="F41" s="55"/>
      <c r="H41" s="55"/>
      <c r="I41" s="55"/>
      <c r="J41" s="127">
        <f>E38-M38</f>
        <v>-0.23</v>
      </c>
      <c r="K41" s="50"/>
    </row>
    <row r="42" spans="1:11" s="42" customFormat="1" ht="12.75">
      <c r="A42" s="43"/>
      <c r="C42" s="44"/>
      <c r="D42" s="45"/>
      <c r="E42" s="46"/>
      <c r="F42" s="55"/>
      <c r="H42" s="55"/>
      <c r="I42" s="55"/>
      <c r="J42" s="50"/>
      <c r="K42" s="50"/>
    </row>
    <row r="43" spans="1:11" s="42" customFormat="1" ht="12.75">
      <c r="A43" s="43"/>
      <c r="C43" s="44"/>
      <c r="D43" s="45"/>
      <c r="E43" s="46"/>
      <c r="F43" s="55"/>
      <c r="H43" s="55"/>
      <c r="I43" s="55"/>
      <c r="J43" s="50"/>
      <c r="K43" s="50"/>
    </row>
    <row r="44" spans="1:11" s="42" customFormat="1" ht="12.75">
      <c r="A44" s="43"/>
      <c r="C44" s="44"/>
      <c r="D44" s="45"/>
      <c r="E44" s="46"/>
      <c r="F44" s="55"/>
      <c r="H44" s="55"/>
      <c r="I44" s="55"/>
      <c r="J44" s="50"/>
      <c r="K44" s="50"/>
    </row>
    <row r="45" spans="1:11" s="42" customFormat="1" ht="12.75">
      <c r="A45" s="43"/>
      <c r="C45" s="44"/>
      <c r="D45" s="45"/>
      <c r="E45" s="46"/>
      <c r="F45" s="55"/>
      <c r="H45" s="55"/>
      <c r="I45" s="55"/>
      <c r="J45" s="50"/>
      <c r="K45" s="50"/>
    </row>
    <row r="46" spans="1:11" s="42" customFormat="1" ht="12.75">
      <c r="A46" s="43"/>
      <c r="C46" s="44"/>
      <c r="D46" s="45"/>
      <c r="E46" s="46"/>
      <c r="F46" s="55"/>
      <c r="H46" s="55"/>
      <c r="I46" s="55"/>
      <c r="J46" s="50"/>
      <c r="K46" s="50"/>
    </row>
    <row r="47" spans="1:11" s="42" customFormat="1" ht="12.75">
      <c r="A47" s="43"/>
      <c r="C47" s="44"/>
      <c r="D47" s="45"/>
      <c r="E47" s="46"/>
      <c r="F47" s="55"/>
      <c r="H47" s="55"/>
      <c r="I47" s="55"/>
      <c r="J47" s="50"/>
      <c r="K47" s="50"/>
    </row>
    <row r="48" spans="1:11" s="42" customFormat="1" ht="12.75">
      <c r="A48" s="43"/>
      <c r="C48" s="44"/>
      <c r="D48" s="45"/>
      <c r="E48" s="46"/>
      <c r="F48" s="55"/>
      <c r="H48" s="55"/>
      <c r="I48" s="55"/>
      <c r="J48" s="50"/>
      <c r="K48" s="50"/>
    </row>
    <row r="49" spans="1:11" s="42" customFormat="1" ht="12.75">
      <c r="A49" s="43"/>
      <c r="C49" s="44"/>
      <c r="D49" s="45"/>
      <c r="E49" s="46"/>
      <c r="F49" s="55"/>
      <c r="H49" s="55"/>
      <c r="I49" s="55"/>
      <c r="J49" s="50"/>
      <c r="K49" s="50"/>
    </row>
    <row r="50" spans="1:11" s="42" customFormat="1" ht="12.75">
      <c r="A50" s="43"/>
      <c r="C50" s="44"/>
      <c r="D50" s="45"/>
      <c r="E50" s="46"/>
      <c r="F50" s="55"/>
      <c r="H50" s="55"/>
      <c r="I50" s="55"/>
      <c r="J50" s="50"/>
      <c r="K50" s="50"/>
    </row>
    <row r="51" spans="1:11" s="42" customFormat="1" ht="12.75">
      <c r="A51" s="43"/>
      <c r="C51" s="44"/>
      <c r="D51" s="45"/>
      <c r="E51" s="46"/>
      <c r="F51" s="55"/>
      <c r="H51" s="55"/>
      <c r="I51" s="55"/>
      <c r="J51" s="50"/>
      <c r="K51" s="50"/>
    </row>
    <row r="52" spans="1:11" s="42" customFormat="1" ht="12.75">
      <c r="A52" s="43"/>
      <c r="C52" s="44"/>
      <c r="D52" s="45"/>
      <c r="E52" s="46"/>
      <c r="F52" s="55"/>
      <c r="H52" s="55"/>
      <c r="I52" s="55"/>
      <c r="J52" s="50"/>
      <c r="K52" s="50"/>
    </row>
    <row r="53" spans="1:11" s="42" customFormat="1" ht="12.75">
      <c r="A53" s="43"/>
      <c r="C53" s="44"/>
      <c r="D53" s="45"/>
      <c r="E53" s="46"/>
      <c r="F53" s="55"/>
      <c r="H53" s="55"/>
      <c r="I53" s="55"/>
      <c r="J53" s="50"/>
      <c r="K53" s="50"/>
    </row>
    <row r="54" spans="1:11" s="42" customFormat="1" ht="12.75">
      <c r="A54" s="43"/>
      <c r="C54" s="44"/>
      <c r="D54" s="45"/>
      <c r="E54" s="46"/>
      <c r="F54" s="55"/>
      <c r="H54" s="55"/>
      <c r="I54" s="55"/>
      <c r="J54" s="50"/>
      <c r="K54" s="50"/>
    </row>
    <row r="55" spans="1:11" s="42" customFormat="1" ht="12.75">
      <c r="A55" s="43"/>
      <c r="C55" s="44"/>
      <c r="D55" s="45"/>
      <c r="E55" s="46"/>
      <c r="F55" s="55"/>
      <c r="H55" s="55"/>
      <c r="I55" s="55"/>
      <c r="J55" s="50"/>
      <c r="K55" s="50"/>
    </row>
    <row r="56" spans="1:11" s="42" customFormat="1" ht="12.75">
      <c r="A56" s="43"/>
      <c r="C56" s="44"/>
      <c r="D56" s="45"/>
      <c r="E56" s="46"/>
      <c r="F56" s="55"/>
      <c r="H56" s="55"/>
      <c r="I56" s="55"/>
      <c r="J56" s="50"/>
      <c r="K56" s="50"/>
    </row>
    <row r="57" spans="1:11" s="42" customFormat="1" ht="12.75">
      <c r="A57" s="43"/>
      <c r="C57" s="44"/>
      <c r="D57" s="45"/>
      <c r="E57" s="46"/>
      <c r="F57" s="55"/>
      <c r="H57" s="55"/>
      <c r="I57" s="55"/>
      <c r="J57" s="50"/>
      <c r="K57" s="50"/>
    </row>
    <row r="58" spans="1:11" s="42" customFormat="1" ht="12.75">
      <c r="A58" s="43"/>
      <c r="C58" s="44"/>
      <c r="D58" s="45"/>
      <c r="E58" s="46"/>
      <c r="F58" s="55"/>
      <c r="H58" s="55"/>
      <c r="I58" s="55"/>
      <c r="J58" s="50"/>
      <c r="K58" s="50"/>
    </row>
    <row r="59" spans="1:13" s="12" customFormat="1" ht="12.75">
      <c r="A59" s="6"/>
      <c r="B59" s="7"/>
      <c r="C59" s="8"/>
      <c r="D59" s="9"/>
      <c r="E59" s="10"/>
      <c r="F59" s="15"/>
      <c r="G59" s="7"/>
      <c r="H59" s="15"/>
      <c r="I59" s="15"/>
      <c r="L59" s="7"/>
      <c r="M59" s="7"/>
    </row>
    <row r="60" spans="1:13" s="12" customFormat="1" ht="12.75">
      <c r="A60" s="6"/>
      <c r="B60" s="7"/>
      <c r="C60" s="8"/>
      <c r="D60" s="9"/>
      <c r="E60" s="10"/>
      <c r="F60" s="15"/>
      <c r="G60" s="7"/>
      <c r="H60" s="15"/>
      <c r="I60" s="15"/>
      <c r="L60" s="7"/>
      <c r="M60" s="7"/>
    </row>
    <row r="61" spans="1:13" s="12" customFormat="1" ht="12.75">
      <c r="A61" s="6"/>
      <c r="B61" s="7"/>
      <c r="C61" s="8"/>
      <c r="D61" s="9"/>
      <c r="E61" s="10"/>
      <c r="F61" s="15"/>
      <c r="G61" s="7"/>
      <c r="H61" s="15"/>
      <c r="I61" s="15"/>
      <c r="L61" s="7"/>
      <c r="M61" s="7"/>
    </row>
    <row r="62" spans="1:13" s="12" customFormat="1" ht="12.75">
      <c r="A62" s="6"/>
      <c r="B62" s="7"/>
      <c r="C62" s="8"/>
      <c r="D62" s="9"/>
      <c r="E62" s="10"/>
      <c r="F62" s="15"/>
      <c r="G62" s="7"/>
      <c r="H62" s="15"/>
      <c r="I62" s="15"/>
      <c r="L62" s="7"/>
      <c r="M62" s="7"/>
    </row>
    <row r="63" spans="1:13" s="12" customFormat="1" ht="12.75">
      <c r="A63" s="6"/>
      <c r="B63" s="7"/>
      <c r="C63" s="8"/>
      <c r="D63" s="9"/>
      <c r="E63" s="10"/>
      <c r="F63" s="15"/>
      <c r="G63" s="7"/>
      <c r="H63" s="15"/>
      <c r="I63" s="15"/>
      <c r="L63" s="7"/>
      <c r="M63" s="7"/>
    </row>
    <row r="64" spans="1:13" s="12" customFormat="1" ht="12.75">
      <c r="A64" s="6"/>
      <c r="B64" s="7"/>
      <c r="C64" s="8"/>
      <c r="D64" s="9"/>
      <c r="E64" s="10"/>
      <c r="F64" s="15"/>
      <c r="G64" s="7"/>
      <c r="H64" s="15"/>
      <c r="I64" s="15"/>
      <c r="L64" s="7"/>
      <c r="M64" s="7"/>
    </row>
    <row r="65" spans="1:13" s="12" customFormat="1" ht="12.75">
      <c r="A65" s="6"/>
      <c r="B65" s="7"/>
      <c r="C65" s="8"/>
      <c r="D65" s="9"/>
      <c r="E65" s="10"/>
      <c r="F65" s="15"/>
      <c r="G65" s="7"/>
      <c r="H65" s="15"/>
      <c r="I65" s="15"/>
      <c r="L65" s="7"/>
      <c r="M65" s="7"/>
    </row>
    <row r="66" spans="1:13" s="12" customFormat="1" ht="12.75">
      <c r="A66" s="6"/>
      <c r="B66" s="7"/>
      <c r="C66" s="8"/>
      <c r="D66" s="9"/>
      <c r="E66" s="10"/>
      <c r="F66" s="15"/>
      <c r="G66" s="7"/>
      <c r="H66" s="15"/>
      <c r="I66" s="15"/>
      <c r="L66" s="7"/>
      <c r="M66" s="7"/>
    </row>
    <row r="67" spans="1:13" s="12" customFormat="1" ht="12.75">
      <c r="A67" s="6"/>
      <c r="B67" s="7"/>
      <c r="C67" s="8"/>
      <c r="D67" s="9"/>
      <c r="E67" s="10"/>
      <c r="F67" s="15"/>
      <c r="G67" s="7"/>
      <c r="H67" s="15"/>
      <c r="I67" s="15"/>
      <c r="L67" s="7"/>
      <c r="M67" s="7"/>
    </row>
    <row r="68" spans="1:13" s="12" customFormat="1" ht="12.75">
      <c r="A68" s="6"/>
      <c r="B68" s="7"/>
      <c r="C68" s="8"/>
      <c r="D68" s="9"/>
      <c r="E68" s="10"/>
      <c r="F68" s="15"/>
      <c r="G68" s="7"/>
      <c r="H68" s="15"/>
      <c r="I68" s="15"/>
      <c r="L68" s="7"/>
      <c r="M68" s="7"/>
    </row>
    <row r="69" spans="1:13" s="12" customFormat="1" ht="12.75">
      <c r="A69" s="6"/>
      <c r="B69" s="7"/>
      <c r="C69" s="8"/>
      <c r="D69" s="9"/>
      <c r="E69" s="10"/>
      <c r="F69" s="15"/>
      <c r="G69" s="7"/>
      <c r="H69" s="15"/>
      <c r="I69" s="15"/>
      <c r="L69" s="7"/>
      <c r="M69" s="7"/>
    </row>
    <row r="70" spans="1:13" s="12" customFormat="1" ht="12.75">
      <c r="A70" s="6"/>
      <c r="B70" s="7"/>
      <c r="C70" s="8"/>
      <c r="D70" s="9"/>
      <c r="E70" s="10"/>
      <c r="F70" s="15"/>
      <c r="G70" s="7"/>
      <c r="H70" s="15"/>
      <c r="I70" s="15"/>
      <c r="L70" s="7"/>
      <c r="M70" s="7"/>
    </row>
    <row r="71" spans="1:13" s="12" customFormat="1" ht="12.75">
      <c r="A71" s="6"/>
      <c r="B71" s="7"/>
      <c r="C71" s="8"/>
      <c r="D71" s="9"/>
      <c r="E71" s="10"/>
      <c r="F71" s="15"/>
      <c r="G71" s="7"/>
      <c r="H71" s="15"/>
      <c r="I71" s="15"/>
      <c r="L71" s="7"/>
      <c r="M71" s="7"/>
    </row>
    <row r="72" spans="1:13" s="12" customFormat="1" ht="12.75">
      <c r="A72" s="6"/>
      <c r="B72" s="7"/>
      <c r="C72" s="8"/>
      <c r="D72" s="9"/>
      <c r="E72" s="10"/>
      <c r="F72" s="15"/>
      <c r="G72" s="7"/>
      <c r="H72" s="15"/>
      <c r="I72" s="15"/>
      <c r="L72" s="7"/>
      <c r="M72" s="7"/>
    </row>
    <row r="73" spans="1:13" s="12" customFormat="1" ht="12.75">
      <c r="A73" s="6"/>
      <c r="B73" s="7"/>
      <c r="C73" s="8"/>
      <c r="D73" s="9"/>
      <c r="E73" s="10"/>
      <c r="F73" s="15"/>
      <c r="G73" s="7"/>
      <c r="H73" s="15"/>
      <c r="I73" s="15"/>
      <c r="L73" s="7"/>
      <c r="M73" s="7"/>
    </row>
    <row r="74" spans="1:13" s="12" customFormat="1" ht="12.75">
      <c r="A74" s="6"/>
      <c r="B74" s="7"/>
      <c r="C74" s="8"/>
      <c r="D74" s="9"/>
      <c r="E74" s="10"/>
      <c r="F74" s="15"/>
      <c r="G74" s="7"/>
      <c r="H74" s="15"/>
      <c r="I74" s="15"/>
      <c r="L74" s="7"/>
      <c r="M74" s="7"/>
    </row>
    <row r="75" spans="1:13" s="12" customFormat="1" ht="12.75">
      <c r="A75" s="6"/>
      <c r="B75" s="7"/>
      <c r="C75" s="8"/>
      <c r="D75" s="9"/>
      <c r="E75" s="10"/>
      <c r="F75" s="15"/>
      <c r="G75" s="7"/>
      <c r="H75" s="15"/>
      <c r="I75" s="15"/>
      <c r="L75" s="7"/>
      <c r="M75" s="7"/>
    </row>
    <row r="76" spans="1:13" s="12" customFormat="1" ht="12.75">
      <c r="A76" s="6"/>
      <c r="B76" s="7"/>
      <c r="C76" s="8"/>
      <c r="D76" s="9"/>
      <c r="E76" s="10"/>
      <c r="F76" s="15"/>
      <c r="G76" s="7"/>
      <c r="H76" s="15"/>
      <c r="I76" s="15"/>
      <c r="L76" s="7"/>
      <c r="M76" s="7"/>
    </row>
    <row r="77" spans="1:13" s="12" customFormat="1" ht="12.75">
      <c r="A77" s="6"/>
      <c r="B77" s="7"/>
      <c r="C77" s="8"/>
      <c r="D77" s="9"/>
      <c r="E77" s="10"/>
      <c r="F77" s="15"/>
      <c r="G77" s="7"/>
      <c r="H77" s="15"/>
      <c r="I77" s="15"/>
      <c r="L77" s="7"/>
      <c r="M77" s="7"/>
    </row>
    <row r="78" spans="1:13" s="12" customFormat="1" ht="12.75">
      <c r="A78" s="6"/>
      <c r="B78" s="7"/>
      <c r="C78" s="8"/>
      <c r="D78" s="9"/>
      <c r="E78" s="10"/>
      <c r="F78" s="15"/>
      <c r="G78" s="7"/>
      <c r="H78" s="15"/>
      <c r="I78" s="15"/>
      <c r="L78" s="7"/>
      <c r="M78" s="7"/>
    </row>
    <row r="79" spans="1:13" s="12" customFormat="1" ht="12.75">
      <c r="A79" s="6"/>
      <c r="B79" s="7"/>
      <c r="C79" s="8"/>
      <c r="D79" s="9"/>
      <c r="E79" s="10"/>
      <c r="F79" s="15"/>
      <c r="G79" s="7"/>
      <c r="H79" s="15"/>
      <c r="I79" s="15"/>
      <c r="L79" s="7"/>
      <c r="M79" s="7"/>
    </row>
    <row r="80" spans="1:13" s="12" customFormat="1" ht="12.75">
      <c r="A80" s="6"/>
      <c r="B80" s="7"/>
      <c r="C80" s="8"/>
      <c r="D80" s="9"/>
      <c r="E80" s="10"/>
      <c r="F80" s="15"/>
      <c r="G80" s="7"/>
      <c r="H80" s="15"/>
      <c r="I80" s="15"/>
      <c r="L80" s="7"/>
      <c r="M80" s="7"/>
    </row>
    <row r="81" spans="1:13" s="12" customFormat="1" ht="12.75">
      <c r="A81" s="6"/>
      <c r="B81" s="7"/>
      <c r="C81" s="8"/>
      <c r="D81" s="9"/>
      <c r="E81" s="10"/>
      <c r="F81" s="15"/>
      <c r="G81" s="7"/>
      <c r="H81" s="15"/>
      <c r="I81" s="15"/>
      <c r="L81" s="7"/>
      <c r="M81" s="7"/>
    </row>
    <row r="82" spans="1:13" s="12" customFormat="1" ht="12.75">
      <c r="A82" s="6"/>
      <c r="B82" s="7"/>
      <c r="C82" s="8"/>
      <c r="D82" s="9"/>
      <c r="E82" s="10"/>
      <c r="F82" s="15"/>
      <c r="G82" s="7"/>
      <c r="H82" s="15"/>
      <c r="I82" s="15"/>
      <c r="L82" s="7"/>
      <c r="M82" s="7"/>
    </row>
    <row r="83" spans="1:13" s="12" customFormat="1" ht="12.75">
      <c r="A83" s="6"/>
      <c r="B83" s="7"/>
      <c r="C83" s="8"/>
      <c r="D83" s="9"/>
      <c r="E83" s="10"/>
      <c r="F83" s="15"/>
      <c r="G83" s="7"/>
      <c r="H83" s="15"/>
      <c r="I83" s="15"/>
      <c r="L83" s="7"/>
      <c r="M83" s="7"/>
    </row>
    <row r="84" spans="1:13" s="12" customFormat="1" ht="12.75">
      <c r="A84" s="6"/>
      <c r="B84" s="7"/>
      <c r="C84" s="8"/>
      <c r="D84" s="9"/>
      <c r="E84" s="10"/>
      <c r="F84" s="15"/>
      <c r="G84" s="7"/>
      <c r="H84" s="15"/>
      <c r="I84" s="15"/>
      <c r="L84" s="7"/>
      <c r="M84" s="7"/>
    </row>
    <row r="85" spans="1:13" s="12" customFormat="1" ht="12.75">
      <c r="A85" s="6"/>
      <c r="B85" s="7"/>
      <c r="C85" s="8"/>
      <c r="D85" s="9"/>
      <c r="E85" s="10"/>
      <c r="F85" s="15"/>
      <c r="G85" s="7"/>
      <c r="H85" s="15"/>
      <c r="I85" s="15"/>
      <c r="L85" s="7"/>
      <c r="M85" s="7"/>
    </row>
    <row r="86" spans="1:13" s="12" customFormat="1" ht="12.75">
      <c r="A86" s="6"/>
      <c r="B86" s="7"/>
      <c r="C86" s="8"/>
      <c r="D86" s="9"/>
      <c r="E86" s="10"/>
      <c r="F86" s="15"/>
      <c r="G86" s="7"/>
      <c r="H86" s="15"/>
      <c r="I86" s="15"/>
      <c r="L86" s="7"/>
      <c r="M86" s="7"/>
    </row>
    <row r="87" spans="1:13" s="12" customFormat="1" ht="12.75">
      <c r="A87" s="6"/>
      <c r="B87" s="7"/>
      <c r="C87" s="8"/>
      <c r="D87" s="9"/>
      <c r="E87" s="10"/>
      <c r="F87" s="15"/>
      <c r="G87" s="7"/>
      <c r="H87" s="15"/>
      <c r="I87" s="15"/>
      <c r="L87" s="7"/>
      <c r="M87" s="7"/>
    </row>
    <row r="88" spans="1:13" s="12" customFormat="1" ht="12.75">
      <c r="A88" s="6"/>
      <c r="B88" s="7"/>
      <c r="C88" s="8"/>
      <c r="D88" s="9"/>
      <c r="E88" s="10"/>
      <c r="F88" s="15"/>
      <c r="G88" s="7"/>
      <c r="H88" s="15"/>
      <c r="I88" s="15"/>
      <c r="L88" s="7"/>
      <c r="M88" s="7"/>
    </row>
    <row r="89" spans="1:13" s="12" customFormat="1" ht="12.75">
      <c r="A89" s="6"/>
      <c r="B89" s="7"/>
      <c r="C89" s="8"/>
      <c r="D89" s="9"/>
      <c r="E89" s="10"/>
      <c r="F89" s="15"/>
      <c r="G89" s="7"/>
      <c r="H89" s="15"/>
      <c r="I89" s="15"/>
      <c r="L89" s="7"/>
      <c r="M89" s="7"/>
    </row>
    <row r="90" spans="1:13" s="12" customFormat="1" ht="12.75">
      <c r="A90" s="6"/>
      <c r="B90" s="7"/>
      <c r="C90" s="8"/>
      <c r="D90" s="9"/>
      <c r="E90" s="10"/>
      <c r="F90" s="15"/>
      <c r="G90" s="7"/>
      <c r="H90" s="15"/>
      <c r="I90" s="15"/>
      <c r="L90" s="7"/>
      <c r="M90" s="7"/>
    </row>
    <row r="91" spans="1:13" s="12" customFormat="1" ht="12.75">
      <c r="A91" s="6"/>
      <c r="B91" s="7"/>
      <c r="C91" s="8"/>
      <c r="D91" s="9"/>
      <c r="E91" s="10"/>
      <c r="F91" s="15"/>
      <c r="G91" s="7"/>
      <c r="H91" s="15"/>
      <c r="I91" s="15"/>
      <c r="L91" s="7"/>
      <c r="M91" s="7"/>
    </row>
    <row r="92" spans="1:13" s="12" customFormat="1" ht="12.75">
      <c r="A92" s="6"/>
      <c r="B92" s="7"/>
      <c r="C92" s="8"/>
      <c r="D92" s="9"/>
      <c r="E92" s="10"/>
      <c r="F92" s="15"/>
      <c r="G92" s="7"/>
      <c r="H92" s="15"/>
      <c r="I92" s="15"/>
      <c r="L92" s="7"/>
      <c r="M92" s="7"/>
    </row>
    <row r="93" spans="1:13" s="12" customFormat="1" ht="12.75">
      <c r="A93" s="6"/>
      <c r="B93" s="7"/>
      <c r="C93" s="8"/>
      <c r="D93" s="9"/>
      <c r="E93" s="10"/>
      <c r="F93" s="15"/>
      <c r="G93" s="7"/>
      <c r="H93" s="15"/>
      <c r="I93" s="15"/>
      <c r="L93" s="7"/>
      <c r="M93" s="7"/>
    </row>
    <row r="94" spans="1:13" s="12" customFormat="1" ht="12.75">
      <c r="A94" s="6"/>
      <c r="B94" s="7"/>
      <c r="C94" s="8"/>
      <c r="D94" s="9"/>
      <c r="E94" s="10"/>
      <c r="F94" s="15"/>
      <c r="G94" s="7"/>
      <c r="H94" s="15"/>
      <c r="I94" s="15"/>
      <c r="L94" s="7"/>
      <c r="M94" s="7"/>
    </row>
    <row r="95" spans="1:13" s="12" customFormat="1" ht="12.75">
      <c r="A95" s="6"/>
      <c r="B95" s="7"/>
      <c r="C95" s="8"/>
      <c r="D95" s="9"/>
      <c r="E95" s="10"/>
      <c r="F95" s="15"/>
      <c r="G95" s="7"/>
      <c r="H95" s="15"/>
      <c r="I95" s="15"/>
      <c r="L95" s="7"/>
      <c r="M95" s="7"/>
    </row>
    <row r="96" spans="1:13" s="12" customFormat="1" ht="12.75">
      <c r="A96" s="6"/>
      <c r="B96" s="7"/>
      <c r="C96" s="8"/>
      <c r="D96" s="9"/>
      <c r="E96" s="10"/>
      <c r="F96" s="15"/>
      <c r="G96" s="7"/>
      <c r="H96" s="15"/>
      <c r="I96" s="15"/>
      <c r="L96" s="7"/>
      <c r="M96" s="7"/>
    </row>
    <row r="97" spans="1:13" s="12" customFormat="1" ht="12.75">
      <c r="A97" s="6"/>
      <c r="B97" s="7"/>
      <c r="C97" s="8"/>
      <c r="D97" s="9"/>
      <c r="E97" s="10"/>
      <c r="F97" s="15"/>
      <c r="G97" s="7"/>
      <c r="H97" s="15"/>
      <c r="I97" s="15"/>
      <c r="L97" s="7"/>
      <c r="M97" s="7"/>
    </row>
    <row r="98" spans="1:13" s="12" customFormat="1" ht="12.75">
      <c r="A98" s="6"/>
      <c r="B98" s="7"/>
      <c r="C98" s="8"/>
      <c r="D98" s="9"/>
      <c r="E98" s="10"/>
      <c r="F98" s="15"/>
      <c r="G98" s="7"/>
      <c r="H98" s="15"/>
      <c r="I98" s="15"/>
      <c r="L98" s="7"/>
      <c r="M98" s="7"/>
    </row>
    <row r="99" spans="1:13" s="12" customFormat="1" ht="12.75">
      <c r="A99" s="6"/>
      <c r="B99" s="7"/>
      <c r="C99" s="8"/>
      <c r="D99" s="9"/>
      <c r="E99" s="10"/>
      <c r="F99" s="15"/>
      <c r="G99" s="7"/>
      <c r="H99" s="15"/>
      <c r="I99" s="15"/>
      <c r="L99" s="7"/>
      <c r="M99" s="7"/>
    </row>
    <row r="100" spans="1:13" s="12" customFormat="1" ht="12.75">
      <c r="A100" s="6"/>
      <c r="B100" s="7"/>
      <c r="C100" s="8"/>
      <c r="D100" s="9"/>
      <c r="E100" s="10"/>
      <c r="F100" s="15"/>
      <c r="G100" s="7"/>
      <c r="H100" s="15"/>
      <c r="I100" s="15"/>
      <c r="L100" s="7"/>
      <c r="M100" s="7"/>
    </row>
    <row r="101" spans="1:13" s="12" customFormat="1" ht="12.75">
      <c r="A101" s="6"/>
      <c r="B101" s="7"/>
      <c r="C101" s="8"/>
      <c r="D101" s="9"/>
      <c r="E101" s="10"/>
      <c r="F101" s="15"/>
      <c r="G101" s="7"/>
      <c r="H101" s="15"/>
      <c r="I101" s="15"/>
      <c r="L101" s="7"/>
      <c r="M101" s="7"/>
    </row>
    <row r="102" spans="1:13" s="12" customFormat="1" ht="12.75">
      <c r="A102" s="6"/>
      <c r="B102" s="7"/>
      <c r="C102" s="8"/>
      <c r="D102" s="9"/>
      <c r="E102" s="10"/>
      <c r="F102" s="15"/>
      <c r="G102" s="7"/>
      <c r="H102" s="15"/>
      <c r="I102" s="15"/>
      <c r="L102" s="7"/>
      <c r="M102" s="7"/>
    </row>
    <row r="103" spans="1:13" s="12" customFormat="1" ht="12.75">
      <c r="A103" s="6"/>
      <c r="B103" s="7"/>
      <c r="C103" s="8"/>
      <c r="D103" s="9"/>
      <c r="E103" s="10"/>
      <c r="F103" s="15"/>
      <c r="G103" s="7"/>
      <c r="H103" s="15"/>
      <c r="I103" s="15"/>
      <c r="L103" s="7"/>
      <c r="M103" s="7"/>
    </row>
    <row r="104" spans="1:13" s="12" customFormat="1" ht="12.75">
      <c r="A104" s="6"/>
      <c r="B104" s="7"/>
      <c r="C104" s="8"/>
      <c r="D104" s="9"/>
      <c r="E104" s="10"/>
      <c r="F104" s="15"/>
      <c r="G104" s="7"/>
      <c r="H104" s="15"/>
      <c r="I104" s="15"/>
      <c r="L104" s="7"/>
      <c r="M104" s="7"/>
    </row>
    <row r="105" spans="1:13" s="12" customFormat="1" ht="12.75">
      <c r="A105" s="6"/>
      <c r="B105" s="7"/>
      <c r="C105" s="8"/>
      <c r="D105" s="9"/>
      <c r="E105" s="10"/>
      <c r="F105" s="15"/>
      <c r="G105" s="7"/>
      <c r="H105" s="15"/>
      <c r="I105" s="15"/>
      <c r="L105" s="7"/>
      <c r="M105" s="7"/>
    </row>
    <row r="106" spans="1:13" s="12" customFormat="1" ht="12.75">
      <c r="A106" s="6"/>
      <c r="B106" s="7"/>
      <c r="C106" s="8"/>
      <c r="D106" s="9"/>
      <c r="E106" s="10"/>
      <c r="F106" s="15"/>
      <c r="G106" s="7"/>
      <c r="H106" s="15"/>
      <c r="I106" s="15"/>
      <c r="L106" s="7"/>
      <c r="M106" s="7"/>
    </row>
    <row r="107" spans="1:13" s="12" customFormat="1" ht="12.75">
      <c r="A107" s="6"/>
      <c r="B107" s="7"/>
      <c r="C107" s="8"/>
      <c r="D107" s="9"/>
      <c r="E107" s="10"/>
      <c r="F107" s="15"/>
      <c r="G107" s="7"/>
      <c r="H107" s="15"/>
      <c r="I107" s="15"/>
      <c r="L107" s="7"/>
      <c r="M107" s="7"/>
    </row>
    <row r="108" spans="1:13" s="12" customFormat="1" ht="12.75">
      <c r="A108" s="6"/>
      <c r="B108" s="7"/>
      <c r="C108" s="8"/>
      <c r="D108" s="9"/>
      <c r="E108" s="10"/>
      <c r="F108" s="15"/>
      <c r="G108" s="7"/>
      <c r="H108" s="15"/>
      <c r="I108" s="15"/>
      <c r="L108" s="7"/>
      <c r="M108" s="7"/>
    </row>
    <row r="109" spans="1:13" s="12" customFormat="1" ht="12.75">
      <c r="A109" s="6"/>
      <c r="B109" s="7"/>
      <c r="C109" s="8"/>
      <c r="D109" s="9"/>
      <c r="E109" s="10"/>
      <c r="F109" s="15"/>
      <c r="G109" s="7"/>
      <c r="H109" s="15"/>
      <c r="I109" s="15"/>
      <c r="L109" s="7"/>
      <c r="M109" s="7"/>
    </row>
    <row r="110" spans="1:13" s="12" customFormat="1" ht="12.75">
      <c r="A110" s="6"/>
      <c r="B110" s="7"/>
      <c r="C110" s="8"/>
      <c r="D110" s="9"/>
      <c r="E110" s="10"/>
      <c r="F110" s="15"/>
      <c r="G110" s="7"/>
      <c r="H110" s="15"/>
      <c r="I110" s="15"/>
      <c r="L110" s="7"/>
      <c r="M110" s="7"/>
    </row>
    <row r="111" spans="1:13" s="12" customFormat="1" ht="12.75">
      <c r="A111" s="6"/>
      <c r="B111" s="7"/>
      <c r="C111" s="8"/>
      <c r="D111" s="9"/>
      <c r="E111" s="10"/>
      <c r="F111" s="15"/>
      <c r="G111" s="7"/>
      <c r="H111" s="15"/>
      <c r="I111" s="15"/>
      <c r="L111" s="7"/>
      <c r="M111" s="7"/>
    </row>
    <row r="112" spans="1:13" s="12" customFormat="1" ht="12.75">
      <c r="A112" s="6"/>
      <c r="B112" s="7"/>
      <c r="C112" s="8"/>
      <c r="D112" s="9"/>
      <c r="E112" s="10"/>
      <c r="F112" s="15"/>
      <c r="G112" s="7"/>
      <c r="H112" s="15"/>
      <c r="I112" s="15"/>
      <c r="L112" s="7"/>
      <c r="M112" s="7"/>
    </row>
    <row r="113" spans="1:13" s="12" customFormat="1" ht="12.75">
      <c r="A113" s="6"/>
      <c r="B113" s="7"/>
      <c r="C113" s="8"/>
      <c r="D113" s="9"/>
      <c r="E113" s="10"/>
      <c r="F113" s="15"/>
      <c r="G113" s="7"/>
      <c r="H113" s="15"/>
      <c r="I113" s="15"/>
      <c r="L113" s="7"/>
      <c r="M113" s="7"/>
    </row>
    <row r="114" spans="1:13" s="12" customFormat="1" ht="12.75">
      <c r="A114" s="6"/>
      <c r="B114" s="7"/>
      <c r="C114" s="8"/>
      <c r="D114" s="9"/>
      <c r="E114" s="10"/>
      <c r="F114" s="15"/>
      <c r="G114" s="7"/>
      <c r="H114" s="15"/>
      <c r="I114" s="15"/>
      <c r="L114" s="7"/>
      <c r="M114" s="7"/>
    </row>
    <row r="115" spans="1:13" s="12" customFormat="1" ht="12.75">
      <c r="A115" s="6"/>
      <c r="B115" s="7"/>
      <c r="C115" s="8"/>
      <c r="D115" s="9"/>
      <c r="E115" s="10"/>
      <c r="F115" s="15"/>
      <c r="G115" s="7"/>
      <c r="H115" s="15"/>
      <c r="I115" s="15"/>
      <c r="L115" s="7"/>
      <c r="M115" s="7"/>
    </row>
    <row r="116" spans="1:13" s="12" customFormat="1" ht="12.75">
      <c r="A116" s="6"/>
      <c r="B116" s="7"/>
      <c r="C116" s="8"/>
      <c r="D116" s="9"/>
      <c r="E116" s="10"/>
      <c r="F116" s="15"/>
      <c r="G116" s="7"/>
      <c r="H116" s="15"/>
      <c r="I116" s="15"/>
      <c r="L116" s="7"/>
      <c r="M116" s="7"/>
    </row>
  </sheetData>
  <sheetProtection/>
  <mergeCells count="37">
    <mergeCell ref="E38:J38"/>
    <mergeCell ref="C11:C12"/>
    <mergeCell ref="B11:B12"/>
    <mergeCell ref="A11:A12"/>
    <mergeCell ref="D11:D12"/>
    <mergeCell ref="C4:J4"/>
    <mergeCell ref="C5:J5"/>
    <mergeCell ref="C6:J6"/>
    <mergeCell ref="C7:J7"/>
    <mergeCell ref="C8:J8"/>
    <mergeCell ref="A38:D38"/>
    <mergeCell ref="E28:F28"/>
    <mergeCell ref="G28:H28"/>
    <mergeCell ref="B24:I24"/>
    <mergeCell ref="B30:I30"/>
    <mergeCell ref="E32:F32"/>
    <mergeCell ref="G32:H32"/>
    <mergeCell ref="E34:J34"/>
    <mergeCell ref="B19:I19"/>
    <mergeCell ref="E22:F22"/>
    <mergeCell ref="G22:H22"/>
    <mergeCell ref="A34:D34"/>
    <mergeCell ref="A36:D36"/>
    <mergeCell ref="E36:J36"/>
    <mergeCell ref="A9:B9"/>
    <mergeCell ref="E11:F11"/>
    <mergeCell ref="G11:H11"/>
    <mergeCell ref="E17:F17"/>
    <mergeCell ref="G17:H17"/>
    <mergeCell ref="C9:J9"/>
    <mergeCell ref="A6:B6"/>
    <mergeCell ref="A7:B7"/>
    <mergeCell ref="A8:B8"/>
    <mergeCell ref="A4:B4"/>
    <mergeCell ref="A5:B5"/>
    <mergeCell ref="A2:J2"/>
    <mergeCell ref="A1:J1"/>
  </mergeCells>
  <printOptions horizontalCentered="1"/>
  <pageMargins left="0.7480314960629921" right="0.5905511811023623" top="1.3779527559055118" bottom="0.5905511811023623" header="0" footer="0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2"/>
  <sheetViews>
    <sheetView tabSelected="1" view="pageBreakPreview" zoomScaleSheetLayoutView="100" zoomScalePageLayoutView="0" workbookViewId="0" topLeftCell="A1">
      <selection activeCell="L18" sqref="L18:M18"/>
    </sheetView>
  </sheetViews>
  <sheetFormatPr defaultColWidth="9.140625" defaultRowHeight="12.75"/>
  <cols>
    <col min="1" max="1" width="5.421875" style="255" bestFit="1" customWidth="1"/>
    <col min="2" max="2" width="35.140625" style="255" bestFit="1" customWidth="1"/>
    <col min="3" max="3" width="6.57421875" style="255" bestFit="1" customWidth="1"/>
    <col min="4" max="4" width="8.7109375" style="255" customWidth="1"/>
    <col min="5" max="5" width="6.421875" style="276" bestFit="1" customWidth="1"/>
    <col min="6" max="6" width="9.57421875" style="277" bestFit="1" customWidth="1"/>
    <col min="7" max="7" width="6.00390625" style="278" bestFit="1" customWidth="1"/>
    <col min="8" max="8" width="9.57421875" style="279" bestFit="1" customWidth="1"/>
    <col min="9" max="9" width="5.7109375" style="279" bestFit="1" customWidth="1"/>
    <col min="10" max="10" width="9.28125" style="279" customWidth="1"/>
    <col min="11" max="16384" width="9.140625" style="255" customWidth="1"/>
  </cols>
  <sheetData>
    <row r="2" spans="1:10" ht="18">
      <c r="A2" s="287" t="s">
        <v>70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0" ht="15.75">
      <c r="A3" s="256" t="str">
        <f>'Orç muro e pintura'!A2:I2</f>
        <v>CONSTRUÇÃO DE MURO E PINTURA UNIDADE DE SAÚDE SAYONARA</v>
      </c>
      <c r="B3" s="256"/>
      <c r="C3" s="256"/>
      <c r="D3" s="256"/>
      <c r="E3" s="256"/>
      <c r="F3" s="256"/>
      <c r="G3" s="256"/>
      <c r="H3" s="256"/>
      <c r="I3" s="256"/>
      <c r="J3" s="256"/>
    </row>
    <row r="4" spans="1:10" ht="16.5" thickBot="1">
      <c r="A4" s="256"/>
      <c r="B4" s="256"/>
      <c r="C4" s="256"/>
      <c r="D4" s="256"/>
      <c r="E4" s="256"/>
      <c r="F4" s="256"/>
      <c r="G4" s="256"/>
      <c r="H4" s="256"/>
      <c r="I4" s="256"/>
      <c r="J4" s="256"/>
    </row>
    <row r="5" spans="1:10" ht="15.75">
      <c r="A5" s="318" t="s">
        <v>24</v>
      </c>
      <c r="B5" s="319"/>
      <c r="C5" s="320" t="s">
        <v>29</v>
      </c>
      <c r="D5" s="320"/>
      <c r="E5" s="320"/>
      <c r="F5" s="320"/>
      <c r="G5" s="320"/>
      <c r="H5" s="320"/>
      <c r="I5" s="320"/>
      <c r="J5" s="321"/>
    </row>
    <row r="6" spans="1:10" ht="15.75">
      <c r="A6" s="322" t="s">
        <v>25</v>
      </c>
      <c r="B6" s="314"/>
      <c r="C6" s="315" t="s">
        <v>71</v>
      </c>
      <c r="D6" s="315"/>
      <c r="E6" s="315"/>
      <c r="F6" s="315"/>
      <c r="G6" s="315"/>
      <c r="H6" s="315"/>
      <c r="I6" s="315"/>
      <c r="J6" s="323"/>
    </row>
    <row r="7" spans="1:11" ht="15.75">
      <c r="A7" s="324" t="s">
        <v>26</v>
      </c>
      <c r="B7" s="316"/>
      <c r="C7" s="317" t="s">
        <v>31</v>
      </c>
      <c r="D7" s="317"/>
      <c r="E7" s="317"/>
      <c r="F7" s="317"/>
      <c r="G7" s="317"/>
      <c r="H7" s="317"/>
      <c r="I7" s="317"/>
      <c r="J7" s="325"/>
      <c r="K7" s="313"/>
    </row>
    <row r="8" spans="1:10" ht="15.75">
      <c r="A8" s="322" t="str">
        <f>'Orç muro e pintura'!A7:B7</f>
        <v>ÁREA DA OBRA</v>
      </c>
      <c r="B8" s="314"/>
      <c r="C8" s="315" t="s">
        <v>32</v>
      </c>
      <c r="D8" s="315"/>
      <c r="E8" s="315"/>
      <c r="F8" s="315"/>
      <c r="G8" s="315"/>
      <c r="H8" s="315"/>
      <c r="I8" s="315"/>
      <c r="J8" s="323"/>
    </row>
    <row r="9" spans="1:10" ht="15.75">
      <c r="A9" s="322" t="str">
        <f>'Orç muro e pintura'!A8:B8</f>
        <v>EXTENSÃO DE MURO</v>
      </c>
      <c r="B9" s="314"/>
      <c r="C9" s="315" t="s">
        <v>63</v>
      </c>
      <c r="D9" s="315"/>
      <c r="E9" s="315"/>
      <c r="F9" s="315"/>
      <c r="G9" s="315"/>
      <c r="H9" s="315"/>
      <c r="I9" s="315"/>
      <c r="J9" s="323"/>
    </row>
    <row r="10" spans="1:10" ht="16.5" thickBot="1">
      <c r="A10" s="326" t="str">
        <f>'Orç muro e pintura'!A9:B9</f>
        <v>DATA </v>
      </c>
      <c r="B10" s="327"/>
      <c r="C10" s="328" t="s">
        <v>30</v>
      </c>
      <c r="D10" s="328"/>
      <c r="E10" s="328"/>
      <c r="F10" s="328"/>
      <c r="G10" s="328"/>
      <c r="H10" s="328"/>
      <c r="I10" s="328"/>
      <c r="J10" s="329"/>
    </row>
    <row r="11" spans="5:10" ht="15" customHeight="1" thickBot="1">
      <c r="E11" s="257"/>
      <c r="F11" s="258"/>
      <c r="G11" s="259"/>
      <c r="H11" s="260"/>
      <c r="I11" s="260"/>
      <c r="J11" s="260"/>
    </row>
    <row r="12" spans="5:10" ht="16.5" thickBot="1">
      <c r="E12" s="261" t="s">
        <v>65</v>
      </c>
      <c r="F12" s="262"/>
      <c r="G12" s="262"/>
      <c r="H12" s="262"/>
      <c r="I12" s="262"/>
      <c r="J12" s="263"/>
    </row>
    <row r="13" spans="1:10" ht="16.5" thickBot="1">
      <c r="A13" s="264" t="s">
        <v>0</v>
      </c>
      <c r="B13" s="265" t="s">
        <v>1</v>
      </c>
      <c r="C13" s="266" t="s">
        <v>66</v>
      </c>
      <c r="D13" s="267" t="s">
        <v>67</v>
      </c>
      <c r="E13" s="261">
        <v>1</v>
      </c>
      <c r="F13" s="263"/>
      <c r="G13" s="261">
        <v>2</v>
      </c>
      <c r="H13" s="263"/>
      <c r="I13" s="261">
        <v>3</v>
      </c>
      <c r="J13" s="263"/>
    </row>
    <row r="14" spans="1:10" ht="12" thickBot="1">
      <c r="A14" s="268"/>
      <c r="B14" s="269"/>
      <c r="C14" s="270" t="s">
        <v>68</v>
      </c>
      <c r="D14" s="271" t="s">
        <v>0</v>
      </c>
      <c r="E14" s="272" t="s">
        <v>68</v>
      </c>
      <c r="F14" s="273" t="s">
        <v>69</v>
      </c>
      <c r="G14" s="274" t="s">
        <v>68</v>
      </c>
      <c r="H14" s="275" t="s">
        <v>69</v>
      </c>
      <c r="I14" s="274" t="s">
        <v>68</v>
      </c>
      <c r="J14" s="275" t="s">
        <v>69</v>
      </c>
    </row>
    <row r="15" ht="12" thickBot="1">
      <c r="I15" s="278"/>
    </row>
    <row r="16" spans="1:12" ht="11.25">
      <c r="A16" s="294" t="str">
        <f>'Orç muro e pintura'!A14</f>
        <v>1.</v>
      </c>
      <c r="B16" s="295" t="str">
        <f>'Orç muro e pintura'!B14</f>
        <v>SERVIÇOS INICIAIS</v>
      </c>
      <c r="C16" s="309">
        <f>D16/$D$21*100</f>
        <v>1.32</v>
      </c>
      <c r="D16" s="296">
        <f>'Orç muro e pintura'!I17</f>
        <v>639.2</v>
      </c>
      <c r="E16" s="297">
        <v>1</v>
      </c>
      <c r="F16" s="298">
        <f>$D16*E16</f>
        <v>639.2</v>
      </c>
      <c r="G16" s="297"/>
      <c r="H16" s="298"/>
      <c r="I16" s="297"/>
      <c r="J16" s="299"/>
      <c r="K16" s="279"/>
      <c r="L16" s="279"/>
    </row>
    <row r="17" spans="1:12" ht="11.25">
      <c r="A17" s="300" t="str">
        <f>'Orç muro e pintura'!A19</f>
        <v>2.</v>
      </c>
      <c r="B17" s="288" t="str">
        <f>'Orç muro e pintura'!B19:I19</f>
        <v>MURO DE CONTENÇÃO - CORTINA E BLOCOS</v>
      </c>
      <c r="C17" s="283">
        <f>D17/$D$21*100</f>
        <v>25.62</v>
      </c>
      <c r="D17" s="280">
        <f>'Orç muro e pintura'!I22</f>
        <v>12400</v>
      </c>
      <c r="E17" s="281">
        <v>0.8</v>
      </c>
      <c r="F17" s="282">
        <f>$D17*E17</f>
        <v>9920</v>
      </c>
      <c r="G17" s="281">
        <v>0.2</v>
      </c>
      <c r="H17" s="282">
        <f>$D17*G17</f>
        <v>2480</v>
      </c>
      <c r="I17" s="281"/>
      <c r="J17" s="301"/>
      <c r="K17" s="279"/>
      <c r="L17" s="279"/>
    </row>
    <row r="18" spans="1:12" ht="11.25">
      <c r="A18" s="300" t="str">
        <f>'Orç muro e pintura'!A24</f>
        <v>3.</v>
      </c>
      <c r="B18" s="288" t="str">
        <f>'Orç muro e pintura'!B24:I24</f>
        <v>PINTURA </v>
      </c>
      <c r="C18" s="283">
        <f>D18/$D$21*100</f>
        <v>59.43</v>
      </c>
      <c r="D18" s="280">
        <f>'Orç muro e pintura'!I28</f>
        <v>28766.1</v>
      </c>
      <c r="E18" s="281">
        <v>0.5</v>
      </c>
      <c r="F18" s="282">
        <f>$D18*E18</f>
        <v>14383.05</v>
      </c>
      <c r="G18" s="281">
        <v>0.5</v>
      </c>
      <c r="H18" s="282">
        <f>$D18*G18</f>
        <v>14383.05</v>
      </c>
      <c r="I18" s="281"/>
      <c r="J18" s="301"/>
      <c r="K18" s="279"/>
      <c r="L18" s="279"/>
    </row>
    <row r="19" spans="1:12" ht="12" thickBot="1">
      <c r="A19" s="302" t="str">
        <f>'Orç muro e pintura'!A30</f>
        <v>4.</v>
      </c>
      <c r="B19" s="303" t="str">
        <f>'Orç muro e pintura'!B30:I30</f>
        <v>FORRO EM GESSO</v>
      </c>
      <c r="C19" s="304">
        <f>D19/$D$21*100</f>
        <v>13.63</v>
      </c>
      <c r="D19" s="305">
        <f>'Orç muro e pintura'!I32</f>
        <v>6600</v>
      </c>
      <c r="E19" s="306">
        <v>0.4</v>
      </c>
      <c r="F19" s="307">
        <f>$D19*E19</f>
        <v>2640</v>
      </c>
      <c r="G19" s="306">
        <v>0.3</v>
      </c>
      <c r="H19" s="307">
        <f>$D19*G19</f>
        <v>1980</v>
      </c>
      <c r="I19" s="306">
        <v>0.3</v>
      </c>
      <c r="J19" s="308">
        <f>$D19*I19</f>
        <v>1980</v>
      </c>
      <c r="K19" s="279"/>
      <c r="L19" s="279"/>
    </row>
    <row r="20" spans="1:12" ht="12.75" customHeight="1" thickBot="1">
      <c r="A20" s="289"/>
      <c r="B20" s="290"/>
      <c r="C20" s="291"/>
      <c r="D20" s="292"/>
      <c r="E20" s="293"/>
      <c r="F20" s="258"/>
      <c r="G20" s="293"/>
      <c r="H20" s="258"/>
      <c r="I20" s="293"/>
      <c r="J20" s="258"/>
      <c r="K20" s="279"/>
      <c r="L20" s="279"/>
    </row>
    <row r="21" spans="1:10" ht="12.75" customHeight="1">
      <c r="A21" s="330" t="s">
        <v>72</v>
      </c>
      <c r="B21" s="334"/>
      <c r="C21" s="332">
        <f>SUM(C16:C19)</f>
        <v>100</v>
      </c>
      <c r="D21" s="310">
        <f>SUM(D16:D19)</f>
        <v>48405.3</v>
      </c>
      <c r="E21" s="311">
        <f>F$21/$D$21*100</f>
        <v>56.98</v>
      </c>
      <c r="F21" s="298">
        <f>SUM(F16:F19)</f>
        <v>27582.25</v>
      </c>
      <c r="G21" s="311">
        <f>H$21/$D$21*100</f>
        <v>38.93</v>
      </c>
      <c r="H21" s="298">
        <f>SUM(H17:H19)</f>
        <v>18843.05</v>
      </c>
      <c r="I21" s="311">
        <f>J$21/$D$21*100</f>
        <v>4.09</v>
      </c>
      <c r="J21" s="298">
        <f>SUM(J16:J19)</f>
        <v>1980</v>
      </c>
    </row>
    <row r="22" spans="1:10" ht="13.5" customHeight="1" thickBot="1">
      <c r="A22" s="331"/>
      <c r="B22" s="335"/>
      <c r="C22" s="333">
        <f>C21</f>
        <v>100</v>
      </c>
      <c r="D22" s="284">
        <f>D21</f>
        <v>48405.3</v>
      </c>
      <c r="E22" s="285">
        <f>F$21/$D$21*100</f>
        <v>56.98</v>
      </c>
      <c r="F22" s="286">
        <f>F21</f>
        <v>27582.25</v>
      </c>
      <c r="G22" s="285">
        <f>E22+G21</f>
        <v>95.91</v>
      </c>
      <c r="H22" s="286">
        <f>F22+H21</f>
        <v>46425.3</v>
      </c>
      <c r="I22" s="285">
        <f>G22+I21</f>
        <v>100</v>
      </c>
      <c r="J22" s="286">
        <f>H22+J21</f>
        <v>48405.3</v>
      </c>
    </row>
  </sheetData>
  <sheetProtection/>
  <mergeCells count="13">
    <mergeCell ref="A21:B22"/>
    <mergeCell ref="C6:J6"/>
    <mergeCell ref="C8:J8"/>
    <mergeCell ref="C9:J9"/>
    <mergeCell ref="C10:J10"/>
    <mergeCell ref="E12:J12"/>
    <mergeCell ref="E13:F13"/>
    <mergeCell ref="G13:H13"/>
    <mergeCell ref="I13:J13"/>
    <mergeCell ref="A2:J2"/>
    <mergeCell ref="A4:J4"/>
    <mergeCell ref="A3:J3"/>
    <mergeCell ref="C5:J5"/>
  </mergeCells>
  <printOptions horizontalCentered="1"/>
  <pageMargins left="1.141732283464567" right="1.1811023622047245" top="0.9055118110236221" bottom="0.4330708661417323" header="0.2755905511811024" footer="0.196850393700787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</dc:creator>
  <cp:keywords/>
  <dc:description/>
  <cp:lastModifiedBy>Michel</cp:lastModifiedBy>
  <cp:lastPrinted>2012-05-14T19:45:10Z</cp:lastPrinted>
  <dcterms:created xsi:type="dcterms:W3CDTF">2002-10-15T21:17:12Z</dcterms:created>
  <dcterms:modified xsi:type="dcterms:W3CDTF">2012-05-14T19:45:14Z</dcterms:modified>
  <cp:category/>
  <cp:version/>
  <cp:contentType/>
  <cp:contentStatus/>
</cp:coreProperties>
</file>