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9720" windowHeight="6540" tabRatio="773" activeTab="0"/>
  </bookViews>
  <sheets>
    <sheet name="Orç Unit. " sheetId="1" r:id="rId1"/>
    <sheet name="Cronograma" sheetId="2" r:id="rId2"/>
  </sheets>
  <externalReferences>
    <externalReference r:id="rId5"/>
    <externalReference r:id="rId6"/>
  </externalReferences>
  <definedNames>
    <definedName name="_Order1" hidden="1">255</definedName>
    <definedName name="AREA">#REF!</definedName>
    <definedName name="_xlnm.Print_Area" localSheetId="0">'Orç Unit. '!$A$1:$I$93</definedName>
    <definedName name="BDI">#REF!</definedName>
    <definedName name="BDI1">#REF!</definedName>
    <definedName name="D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P1.1">#REF!</definedName>
    <definedName name="PP1.10">#REF!</definedName>
    <definedName name="PP1.11">#REF!</definedName>
    <definedName name="PP1.12">#REF!</definedName>
    <definedName name="PP1.13">#REF!</definedName>
    <definedName name="PP1.14">#REF!</definedName>
    <definedName name="PP1.15">#REF!</definedName>
    <definedName name="PP1.2">#REF!</definedName>
    <definedName name="PP1.3">#REF!</definedName>
    <definedName name="PP1.4">#REF!</definedName>
    <definedName name="PP1.5">#REF!</definedName>
    <definedName name="PP1.6">#REF!</definedName>
    <definedName name="PP1.7">#REF!</definedName>
    <definedName name="PP1.8">#REF!</definedName>
    <definedName name="PP1.9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titulo">'[2]Planilha'!$C$5:$F$182</definedName>
    <definedName name="TOT.P">#REF!</definedName>
    <definedName name="TOT1.P">#REF!</definedName>
    <definedName name="TT.1">#REF!</definedName>
    <definedName name="TT.10">#REF!</definedName>
    <definedName name="TT.11">#REF!</definedName>
    <definedName name="TT.12">#REF!</definedName>
    <definedName name="TT.13">#REF!</definedName>
    <definedName name="TT.14">#REF!</definedName>
    <definedName name="TT.15">#REF!</definedName>
    <definedName name="TT.2">#REF!</definedName>
    <definedName name="TT.3">#REF!</definedName>
    <definedName name="TT.4">#REF!</definedName>
    <definedName name="TT.5">#REF!</definedName>
    <definedName name="TT.6">#REF!</definedName>
    <definedName name="TT.7">#REF!</definedName>
    <definedName name="TT.8">#REF!</definedName>
    <definedName name="TT.9">#REF!</definedName>
  </definedNames>
  <calcPr fullCalcOnLoad="1" fullPrecision="0"/>
</workbook>
</file>

<file path=xl/sharedStrings.xml><?xml version="1.0" encoding="utf-8"?>
<sst xmlns="http://schemas.openxmlformats.org/spreadsheetml/2006/main" count="192" uniqueCount="144">
  <si>
    <t>ITEM</t>
  </si>
  <si>
    <t>SERVIÇOS</t>
  </si>
  <si>
    <t>MÃO-DE-OBRA</t>
  </si>
  <si>
    <t>MATERIAL</t>
  </si>
  <si>
    <t>VALOR TOTAL</t>
  </si>
  <si>
    <t>MAT + MO</t>
  </si>
  <si>
    <t>1.</t>
  </si>
  <si>
    <t>SERVIÇOS INICIAIS</t>
  </si>
  <si>
    <t>1.01</t>
  </si>
  <si>
    <t>1.02</t>
  </si>
  <si>
    <t>UNID</t>
  </si>
  <si>
    <t>un</t>
  </si>
  <si>
    <t>m²</t>
  </si>
  <si>
    <t>2.</t>
  </si>
  <si>
    <t>Placa de obra</t>
  </si>
  <si>
    <t>Escavação manual até 1,50 m</t>
  </si>
  <si>
    <t>m³</t>
  </si>
  <si>
    <t>2.01</t>
  </si>
  <si>
    <t>2.02</t>
  </si>
  <si>
    <t>2.03</t>
  </si>
  <si>
    <t>3.</t>
  </si>
  <si>
    <t>CONTRAPISO</t>
  </si>
  <si>
    <t>IMPERMEABILIZAÇÕES</t>
  </si>
  <si>
    <t>3.01</t>
  </si>
  <si>
    <t>4.</t>
  </si>
  <si>
    <t>4.01</t>
  </si>
  <si>
    <t>5.</t>
  </si>
  <si>
    <t>ALVENARIA</t>
  </si>
  <si>
    <t>5.01</t>
  </si>
  <si>
    <t>6.</t>
  </si>
  <si>
    <t>ESTRUTURA DE CONCRETO ARMADO</t>
  </si>
  <si>
    <t>6.01</t>
  </si>
  <si>
    <t>6.02</t>
  </si>
  <si>
    <t>7.</t>
  </si>
  <si>
    <t>7.01</t>
  </si>
  <si>
    <t>6.03</t>
  </si>
  <si>
    <t>7.02</t>
  </si>
  <si>
    <t>m</t>
  </si>
  <si>
    <t>8.</t>
  </si>
  <si>
    <t>8.01</t>
  </si>
  <si>
    <t>REVESTIMENTOS DE PAREDES</t>
  </si>
  <si>
    <t>9.</t>
  </si>
  <si>
    <t>8.02</t>
  </si>
  <si>
    <t>8.03</t>
  </si>
  <si>
    <t>9.02</t>
  </si>
  <si>
    <t>10.</t>
  </si>
  <si>
    <t>10.01</t>
  </si>
  <si>
    <t>ESQUADRIAS/FERRAGENS</t>
  </si>
  <si>
    <t>11.</t>
  </si>
  <si>
    <t>11.01</t>
  </si>
  <si>
    <t>QTIDE</t>
  </si>
  <si>
    <t>VL UNIT</t>
  </si>
  <si>
    <t>VL TOT</t>
  </si>
  <si>
    <t>VL UN</t>
  </si>
  <si>
    <t>TOTAL DE MATERIAL</t>
  </si>
  <si>
    <t>TOTAL DE MÃO-DE-OBRA</t>
  </si>
  <si>
    <t>TOTAL GERAL</t>
  </si>
  <si>
    <t>INTERESSADO</t>
  </si>
  <si>
    <t>OBRA</t>
  </si>
  <si>
    <t>LOCAL</t>
  </si>
  <si>
    <t>4.02</t>
  </si>
  <si>
    <t>4.03</t>
  </si>
  <si>
    <t>COBERTURA</t>
  </si>
  <si>
    <t>9.01</t>
  </si>
  <si>
    <t>ORÇAMENTO (MATERIAL E MÃO-DE-OBRA)</t>
  </si>
  <si>
    <t>12.</t>
  </si>
  <si>
    <t>12.01</t>
  </si>
  <si>
    <t>Instalações elétricas</t>
  </si>
  <si>
    <t>13.</t>
  </si>
  <si>
    <t>13.01</t>
  </si>
  <si>
    <t xml:space="preserve">DATA </t>
  </si>
  <si>
    <t xml:space="preserve">ÁREA </t>
  </si>
  <si>
    <t>8.04</t>
  </si>
  <si>
    <t>Instalações hidrosanitárias</t>
  </si>
  <si>
    <t>Sapatas em conc. armado 20 Mpa + colarinho</t>
  </si>
  <si>
    <t xml:space="preserve">PINTURA </t>
  </si>
  <si>
    <t>un.</t>
  </si>
  <si>
    <t>M Ê S</t>
  </si>
  <si>
    <t>PESO</t>
  </si>
  <si>
    <t>VALOR</t>
  </si>
  <si>
    <t>%</t>
  </si>
  <si>
    <t>R$</t>
  </si>
  <si>
    <t>ARQUIBANCADA COBERTA DO ESTÁDIO MUNICIPAL DE TANGARÁ</t>
  </si>
  <si>
    <t>TOTAL</t>
  </si>
  <si>
    <t>PREFEITURA MUNICIPAL DE CATANDUVAS</t>
  </si>
  <si>
    <t xml:space="preserve">AMPLIAÇÃO POSTO DE SAÚDE </t>
  </si>
  <si>
    <t>ÁREA A AMPLIAR</t>
  </si>
  <si>
    <t>ABRIL.2012</t>
  </si>
  <si>
    <t xml:space="preserve">Vergas e Contravergas em concreto armado seção (15x15) cm Fck = 20 MPa </t>
  </si>
  <si>
    <t xml:space="preserve">Contrapiso de regular. em concreto e=4cm </t>
  </si>
  <si>
    <t>Rodapé  cerâmico inclusive calçada</t>
  </si>
  <si>
    <t xml:space="preserve">Chapisco, ci:ar (1:3) - parede </t>
  </si>
  <si>
    <t xml:space="preserve">Reboco pronto, ci:ca:ar (1:2:9) - parede </t>
  </si>
  <si>
    <t>Janelas</t>
  </si>
  <si>
    <t>9.03</t>
  </si>
  <si>
    <t>Portas</t>
  </si>
  <si>
    <t xml:space="preserve">INSTALAÇÕES ELÉTRICAS </t>
  </si>
  <si>
    <t>INSTALAÇÕES HIDROSANITÁRIAS</t>
  </si>
  <si>
    <t>Pintura acrílica s/ reboco interno/ext paredes e teto - 3 demãos</t>
  </si>
  <si>
    <t>Imperm. vigas baldrames hidroasfalto 4 demãos</t>
  </si>
  <si>
    <t xml:space="preserve">Piso cerâmico comercial c/ arg. Colante PEI 5 </t>
  </si>
  <si>
    <t>73907/007</t>
  </si>
  <si>
    <t>Piso em concreto e= 5cm</t>
  </si>
  <si>
    <t>73919/003</t>
  </si>
  <si>
    <t>74249/001</t>
  </si>
  <si>
    <t xml:space="preserve">Lastro de brita para pisos diversos </t>
  </si>
  <si>
    <t>76445/002</t>
  </si>
  <si>
    <t>Alvenaria de tij cer furados, 10x20x30cm, assen arga cimento/areia 1:7 preparo manual, esp. Par = 10cm, juntas de 15mm</t>
  </si>
  <si>
    <t>73499/000</t>
  </si>
  <si>
    <t>AMPLIAÇÃO UNIDADE DE SAÚDE CENTRO</t>
  </si>
  <si>
    <t>RUA DUQUE DE CAXIAS - BAIRRO CENTRO</t>
  </si>
  <si>
    <t>70,50 m²</t>
  </si>
  <si>
    <t>FUNDAÇÕES</t>
  </si>
  <si>
    <t>Vigas de baldrames concreto armado 20Mpa</t>
  </si>
  <si>
    <t>2.04</t>
  </si>
  <si>
    <t>Reaterro apiloado sapatas</t>
  </si>
  <si>
    <t>Porta madeira 80x2,10m-completa 2 esq 2 direit</t>
  </si>
  <si>
    <t>Estrutura madeira para telha fibrocimento</t>
  </si>
  <si>
    <t>Cobertura com telhas fibrocimento</t>
  </si>
  <si>
    <t>Cumeeira  telha fibrocimento</t>
  </si>
  <si>
    <t>Forro em PVC Branco (interno e externo)</t>
  </si>
  <si>
    <t xml:space="preserve">Madeiramento para Forro em PVC Branco </t>
  </si>
  <si>
    <t>Calha metálica para suportar volume</t>
  </si>
  <si>
    <t xml:space="preserve">Tubo de PVC 100mm para drenagem pluvial </t>
  </si>
  <si>
    <t>Janela vidro temperado 8 mm  (1,50x1,20)m²</t>
  </si>
  <si>
    <t>Janela vidro temperado 8 mm  (1,50x0,90)m²</t>
  </si>
  <si>
    <t xml:space="preserve">Pilar em conc. armado modado in loco 20Mpa </t>
  </si>
  <si>
    <t xml:space="preserve">Viga em conc. armado modado in loco 20Mpa </t>
  </si>
  <si>
    <t>TEM QUE FECHAR 68.575,36</t>
  </si>
  <si>
    <t>VIDROS</t>
  </si>
  <si>
    <t>Vidro liso transparente/mini boreal 4mm c/ baguete</t>
  </si>
  <si>
    <t>Coberura em Policarbonato chapa alveolar 6mm com estrutra para fixação metálica pinatada esmalte sintético 2 demãos</t>
  </si>
  <si>
    <t>Preparo de paredes interno/externo - 1 demão</t>
  </si>
  <si>
    <t>Pintura esmalte sobre madeira(portas e espelho) e aberturas metálicas</t>
  </si>
  <si>
    <t>Demolição de parede e abertura de vão p/ janela</t>
  </si>
  <si>
    <t>C R O N O G R A M A    F Í S I C O - F I N A N C E I R O</t>
  </si>
  <si>
    <t>4.04</t>
  </si>
  <si>
    <t>4.05</t>
  </si>
  <si>
    <t>8.05</t>
  </si>
  <si>
    <t>8.06</t>
  </si>
  <si>
    <t>8.07</t>
  </si>
  <si>
    <t>8.08</t>
  </si>
  <si>
    <t>10.02</t>
  </si>
  <si>
    <t>10.03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</si>
</sst>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0"/>
    <numFmt numFmtId="175" formatCode="0.000"/>
    <numFmt numFmtId="176" formatCode="0.0"/>
    <numFmt numFmtId="177" formatCode="0.0%"/>
    <numFmt numFmtId="178" formatCode="0.000%"/>
    <numFmt numFmtId="179" formatCode="mmmm\-yy"/>
    <numFmt numFmtId="180" formatCode="#,#00"/>
    <numFmt numFmtId="181" formatCode="%#,#00"/>
    <numFmt numFmtId="182" formatCode="#.##000"/>
    <numFmt numFmtId="183" formatCode="#,"/>
    <numFmt numFmtId="184" formatCode="#,##0.00\ ;&quot; (&quot;#,##0.00\);&quot; -&quot;#\ ;@\ "/>
    <numFmt numFmtId="185" formatCode="#,##0.0000"/>
    <numFmt numFmtId="186" formatCode="[$-416]dddd\,\ d&quot; de &quot;mmmm&quot; de &quot;yyyy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10" fillId="0" borderId="0">
      <alignment/>
      <protection locked="0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80" fontId="10" fillId="0" borderId="0">
      <alignment/>
      <protection locked="0"/>
    </xf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181" fontId="10" fillId="0" borderId="0">
      <alignment/>
      <protection locked="0"/>
    </xf>
    <xf numFmtId="182" fontId="1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183" fontId="11" fillId="0" borderId="0">
      <alignment/>
      <protection locked="0"/>
    </xf>
    <xf numFmtId="183" fontId="11" fillId="0" borderId="0">
      <alignment/>
      <protection locked="0"/>
    </xf>
    <xf numFmtId="0" fontId="48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170" fontId="0" fillId="0" borderId="0" xfId="47" applyFont="1" applyAlignment="1">
      <alignment/>
    </xf>
    <xf numFmtId="0" fontId="3" fillId="0" borderId="0" xfId="0" applyFont="1" applyAlignment="1">
      <alignment/>
    </xf>
    <xf numFmtId="170" fontId="3" fillId="0" borderId="0" xfId="47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71" fontId="1" fillId="0" borderId="16" xfId="58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16" xfId="0" applyFont="1" applyBorder="1" applyAlignment="1">
      <alignment vertical="justify"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0" xfId="51" applyFont="1">
      <alignment/>
      <protection/>
    </xf>
    <xf numFmtId="0" fontId="1" fillId="0" borderId="0" xfId="51" applyFont="1" applyBorder="1" applyAlignment="1">
      <alignment horizontal="center"/>
      <protection/>
    </xf>
    <xf numFmtId="39" fontId="1" fillId="0" borderId="0" xfId="49" applyNumberFormat="1" applyFont="1" applyBorder="1" applyAlignment="1">
      <alignment/>
    </xf>
    <xf numFmtId="9" fontId="1" fillId="0" borderId="0" xfId="56" applyFont="1" applyBorder="1" applyAlignment="1">
      <alignment horizontal="center"/>
    </xf>
    <xf numFmtId="39" fontId="1" fillId="0" borderId="0" xfId="51" applyNumberFormat="1" applyFont="1" applyBorder="1">
      <alignment/>
      <protection/>
    </xf>
    <xf numFmtId="0" fontId="1" fillId="0" borderId="21" xfId="5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22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23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24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39" fontId="1" fillId="0" borderId="12" xfId="49" applyNumberFormat="1" applyFont="1" applyBorder="1" applyAlignment="1">
      <alignment horizontal="center"/>
    </xf>
    <xf numFmtId="9" fontId="1" fillId="0" borderId="12" xfId="56" applyFont="1" applyBorder="1" applyAlignment="1">
      <alignment horizontal="center"/>
    </xf>
    <xf numFmtId="39" fontId="1" fillId="0" borderId="12" xfId="51" applyNumberFormat="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39" fontId="1" fillId="0" borderId="0" xfId="49" applyNumberFormat="1" applyFont="1" applyAlignment="1">
      <alignment/>
    </xf>
    <xf numFmtId="9" fontId="1" fillId="0" borderId="0" xfId="56" applyFont="1" applyAlignment="1">
      <alignment horizontal="center"/>
    </xf>
    <xf numFmtId="39" fontId="1" fillId="0" borderId="0" xfId="51" applyNumberFormat="1" applyFont="1">
      <alignment/>
      <protection/>
    </xf>
    <xf numFmtId="0" fontId="1" fillId="0" borderId="16" xfId="51" applyFont="1" applyBorder="1">
      <alignment/>
      <protection/>
    </xf>
    <xf numFmtId="4" fontId="1" fillId="0" borderId="16" xfId="51" applyNumberFormat="1" applyFont="1" applyBorder="1">
      <alignment/>
      <protection/>
    </xf>
    <xf numFmtId="9" fontId="9" fillId="0" borderId="16" xfId="56" applyFont="1" applyBorder="1" applyAlignment="1">
      <alignment horizontal="center"/>
    </xf>
    <xf numFmtId="39" fontId="1" fillId="0" borderId="16" xfId="49" applyNumberFormat="1" applyFont="1" applyBorder="1" applyAlignment="1">
      <alignment/>
    </xf>
    <xf numFmtId="2" fontId="1" fillId="0" borderId="16" xfId="51" applyNumberFormat="1" applyFont="1" applyBorder="1">
      <alignment/>
      <protection/>
    </xf>
    <xf numFmtId="0" fontId="1" fillId="0" borderId="16" xfId="51" applyFont="1" applyBorder="1" applyAlignment="1">
      <alignment vertical="justify"/>
      <protection/>
    </xf>
    <xf numFmtId="2" fontId="1" fillId="0" borderId="25" xfId="51" applyNumberFormat="1" applyFont="1" applyBorder="1">
      <alignment/>
      <protection/>
    </xf>
    <xf numFmtId="4" fontId="1" fillId="0" borderId="25" xfId="51" applyNumberFormat="1" applyFont="1" applyBorder="1" applyAlignment="1">
      <alignment horizontal="right"/>
      <protection/>
    </xf>
    <xf numFmtId="2" fontId="8" fillId="0" borderId="25" xfId="51" applyNumberFormat="1" applyFont="1" applyBorder="1" applyAlignment="1">
      <alignment horizontal="center"/>
      <protection/>
    </xf>
    <xf numFmtId="39" fontId="1" fillId="0" borderId="25" xfId="49" applyNumberFormat="1" applyFont="1" applyBorder="1" applyAlignment="1">
      <alignment/>
    </xf>
    <xf numFmtId="39" fontId="1" fillId="0" borderId="26" xfId="49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vertical="justify"/>
    </xf>
    <xf numFmtId="2" fontId="1" fillId="0" borderId="34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171" fontId="1" fillId="0" borderId="16" xfId="60" applyFont="1" applyBorder="1" applyAlignment="1">
      <alignment horizontal="right"/>
    </xf>
    <xf numFmtId="170" fontId="0" fillId="0" borderId="0" xfId="49" applyFont="1" applyAlignment="1">
      <alignment/>
    </xf>
    <xf numFmtId="4" fontId="1" fillId="0" borderId="37" xfId="0" applyNumberFormat="1" applyFont="1" applyFill="1" applyBorder="1" applyAlignment="1">
      <alignment horizontal="right"/>
    </xf>
    <xf numFmtId="170" fontId="49" fillId="0" borderId="0" xfId="49" applyFont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0" fontId="1" fillId="0" borderId="34" xfId="0" applyFont="1" applyBorder="1" applyAlignment="1">
      <alignment/>
    </xf>
    <xf numFmtId="171" fontId="1" fillId="0" borderId="18" xfId="60" applyFont="1" applyBorder="1" applyAlignment="1">
      <alignment horizontal="right"/>
    </xf>
    <xf numFmtId="171" fontId="1" fillId="0" borderId="29" xfId="60" applyFont="1" applyBorder="1" applyAlignment="1">
      <alignment horizontal="right"/>
    </xf>
    <xf numFmtId="0" fontId="1" fillId="0" borderId="29" xfId="0" applyFont="1" applyBorder="1" applyAlignment="1">
      <alignment vertical="justify"/>
    </xf>
    <xf numFmtId="4" fontId="5" fillId="0" borderId="24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170" fontId="49" fillId="0" borderId="0" xfId="47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/>
    </xf>
    <xf numFmtId="0" fontId="1" fillId="0" borderId="18" xfId="0" applyFont="1" applyBorder="1" applyAlignment="1">
      <alignment vertical="justify"/>
    </xf>
    <xf numFmtId="0" fontId="1" fillId="0" borderId="25" xfId="0" applyFont="1" applyBorder="1" applyAlignment="1">
      <alignment vertical="justify"/>
    </xf>
    <xf numFmtId="2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170" fontId="0" fillId="0" borderId="0" xfId="47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4" fontId="1" fillId="0" borderId="29" xfId="6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center"/>
    </xf>
    <xf numFmtId="4" fontId="1" fillId="0" borderId="34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6" xfId="51" applyFont="1" applyBorder="1" applyAlignment="1">
      <alignment/>
      <protection/>
    </xf>
    <xf numFmtId="0" fontId="2" fillId="0" borderId="16" xfId="51" applyFont="1" applyBorder="1" applyAlignment="1">
      <alignment horizontal="left"/>
      <protection/>
    </xf>
    <xf numFmtId="0" fontId="2" fillId="0" borderId="27" xfId="51" applyFont="1" applyBorder="1" applyAlignment="1">
      <alignment/>
      <protection/>
    </xf>
    <xf numFmtId="0" fontId="2" fillId="0" borderId="18" xfId="51" applyFont="1" applyBorder="1" applyAlignment="1">
      <alignment/>
      <protection/>
    </xf>
    <xf numFmtId="0" fontId="2" fillId="0" borderId="36" xfId="51" applyFont="1" applyBorder="1" applyAlignment="1">
      <alignment/>
      <protection/>
    </xf>
    <xf numFmtId="0" fontId="2" fillId="0" borderId="36" xfId="51" applyFont="1" applyBorder="1" applyAlignment="1">
      <alignment horizontal="left"/>
      <protection/>
    </xf>
    <xf numFmtId="0" fontId="1" fillId="0" borderId="27" xfId="51" applyFont="1" applyBorder="1" applyAlignment="1">
      <alignment horizontal="center"/>
      <protection/>
    </xf>
    <xf numFmtId="0" fontId="1" fillId="0" borderId="18" xfId="51" applyFont="1" applyBorder="1">
      <alignment/>
      <protection/>
    </xf>
    <xf numFmtId="4" fontId="1" fillId="0" borderId="18" xfId="51" applyNumberFormat="1" applyFont="1" applyBorder="1">
      <alignment/>
      <protection/>
    </xf>
    <xf numFmtId="9" fontId="9" fillId="0" borderId="18" xfId="56" applyFont="1" applyBorder="1" applyAlignment="1">
      <alignment horizontal="center"/>
    </xf>
    <xf numFmtId="39" fontId="1" fillId="0" borderId="18" xfId="49" applyNumberFormat="1" applyFont="1" applyBorder="1" applyAlignment="1">
      <alignment/>
    </xf>
    <xf numFmtId="39" fontId="1" fillId="0" borderId="19" xfId="49" applyNumberFormat="1" applyFont="1" applyBorder="1" applyAlignment="1">
      <alignment/>
    </xf>
    <xf numFmtId="0" fontId="1" fillId="0" borderId="36" xfId="51" applyFont="1" applyBorder="1" applyAlignment="1">
      <alignment horizontal="center"/>
      <protection/>
    </xf>
    <xf numFmtId="39" fontId="1" fillId="0" borderId="20" xfId="49" applyNumberFormat="1" applyFont="1" applyBorder="1" applyAlignment="1">
      <alignment/>
    </xf>
    <xf numFmtId="0" fontId="1" fillId="0" borderId="28" xfId="51" applyFont="1" applyBorder="1" applyAlignment="1">
      <alignment horizontal="center"/>
      <protection/>
    </xf>
    <xf numFmtId="0" fontId="1" fillId="0" borderId="29" xfId="51" applyFont="1" applyBorder="1" applyAlignment="1">
      <alignment vertical="justify"/>
      <protection/>
    </xf>
    <xf numFmtId="2" fontId="1" fillId="0" borderId="29" xfId="51" applyNumberFormat="1" applyFont="1" applyBorder="1">
      <alignment/>
      <protection/>
    </xf>
    <xf numFmtId="4" fontId="1" fillId="0" borderId="29" xfId="51" applyNumberFormat="1" applyFont="1" applyBorder="1">
      <alignment/>
      <protection/>
    </xf>
    <xf numFmtId="9" fontId="9" fillId="0" borderId="29" xfId="56" applyFont="1" applyBorder="1" applyAlignment="1">
      <alignment horizontal="center"/>
    </xf>
    <xf numFmtId="39" fontId="1" fillId="0" borderId="29" xfId="49" applyNumberFormat="1" applyFont="1" applyBorder="1" applyAlignment="1">
      <alignment/>
    </xf>
    <xf numFmtId="39" fontId="1" fillId="0" borderId="30" xfId="49" applyNumberFormat="1" applyFont="1" applyBorder="1" applyAlignment="1">
      <alignment/>
    </xf>
    <xf numFmtId="2" fontId="1" fillId="0" borderId="18" xfId="51" applyNumberFormat="1" applyFont="1" applyBorder="1">
      <alignment/>
      <protection/>
    </xf>
    <xf numFmtId="4" fontId="1" fillId="0" borderId="18" xfId="51" applyNumberFormat="1" applyFont="1" applyBorder="1" applyAlignment="1">
      <alignment horizontal="right"/>
      <protection/>
    </xf>
    <xf numFmtId="2" fontId="8" fillId="0" borderId="18" xfId="51" applyNumberFormat="1" applyFont="1" applyBorder="1" applyAlignment="1">
      <alignment horizontal="center"/>
      <protection/>
    </xf>
    <xf numFmtId="0" fontId="1" fillId="0" borderId="0" xfId="51" applyFont="1" applyBorder="1" applyAlignment="1">
      <alignment vertical="justify"/>
      <protection/>
    </xf>
    <xf numFmtId="2" fontId="1" fillId="0" borderId="0" xfId="51" applyNumberFormat="1" applyFont="1" applyBorder="1">
      <alignment/>
      <protection/>
    </xf>
    <xf numFmtId="4" fontId="1" fillId="0" borderId="0" xfId="51" applyNumberFormat="1" applyFont="1" applyBorder="1">
      <alignment/>
      <protection/>
    </xf>
    <xf numFmtId="9" fontId="9" fillId="0" borderId="0" xfId="56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2" fillId="0" borderId="16" xfId="0" applyNumberFormat="1" applyFont="1" applyFill="1" applyBorder="1" applyAlignment="1">
      <alignment horizontal="left"/>
    </xf>
    <xf numFmtId="4" fontId="5" fillId="0" borderId="32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" fontId="2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 horizontal="left"/>
    </xf>
    <xf numFmtId="4" fontId="5" fillId="0" borderId="23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4" fillId="0" borderId="13" xfId="47" applyNumberFormat="1" applyFont="1" applyFill="1" applyBorder="1" applyAlignment="1">
      <alignment horizontal="center"/>
    </xf>
    <xf numFmtId="4" fontId="4" fillId="0" borderId="14" xfId="47" applyNumberFormat="1" applyFont="1" applyFill="1" applyBorder="1" applyAlignment="1">
      <alignment horizontal="center"/>
    </xf>
    <xf numFmtId="4" fontId="4" fillId="0" borderId="15" xfId="47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 horizontal="left"/>
    </xf>
    <xf numFmtId="170" fontId="12" fillId="0" borderId="13" xfId="47" applyFont="1" applyBorder="1" applyAlignment="1">
      <alignment horizontal="center"/>
    </xf>
    <xf numFmtId="170" fontId="52" fillId="0" borderId="14" xfId="47" applyFont="1" applyBorder="1" applyAlignment="1">
      <alignment horizontal="center"/>
    </xf>
    <xf numFmtId="170" fontId="52" fillId="0" borderId="15" xfId="47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4" fontId="2" fillId="0" borderId="0" xfId="51" applyNumberFormat="1" applyFont="1" applyFill="1" applyAlignment="1">
      <alignment horizontal="center" vertical="center"/>
      <protection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8" xfId="51" applyNumberFormat="1" applyFont="1" applyBorder="1" applyAlignment="1">
      <alignment horizontal="left"/>
      <protection/>
    </xf>
    <xf numFmtId="0" fontId="2" fillId="0" borderId="19" xfId="51" applyNumberFormat="1" applyFont="1" applyBorder="1" applyAlignment="1">
      <alignment horizontal="left"/>
      <protection/>
    </xf>
    <xf numFmtId="4" fontId="2" fillId="0" borderId="16" xfId="51" applyNumberFormat="1" applyFont="1" applyBorder="1" applyAlignment="1">
      <alignment horizontal="left"/>
      <protection/>
    </xf>
    <xf numFmtId="4" fontId="2" fillId="0" borderId="20" xfId="51" applyNumberFormat="1" applyFont="1" applyBorder="1" applyAlignment="1">
      <alignment horizontal="left"/>
      <protection/>
    </xf>
    <xf numFmtId="4" fontId="2" fillId="0" borderId="40" xfId="51" applyNumberFormat="1" applyFont="1" applyBorder="1" applyAlignment="1">
      <alignment horizontal="left"/>
      <protection/>
    </xf>
    <xf numFmtId="4" fontId="2" fillId="0" borderId="41" xfId="51" applyNumberFormat="1" applyFont="1" applyBorder="1" applyAlignment="1">
      <alignment horizontal="left"/>
      <protection/>
    </xf>
    <xf numFmtId="4" fontId="2" fillId="0" borderId="42" xfId="51" applyNumberFormat="1" applyFont="1" applyBorder="1" applyAlignment="1">
      <alignment horizontal="left"/>
      <protection/>
    </xf>
    <xf numFmtId="4" fontId="2" fillId="0" borderId="29" xfId="0" applyNumberFormat="1" applyFont="1" applyFill="1" applyBorder="1" applyAlignment="1">
      <alignment horizontal="left"/>
    </xf>
    <xf numFmtId="4" fontId="2" fillId="0" borderId="30" xfId="0" applyNumberFormat="1" applyFont="1" applyFill="1" applyBorder="1" applyAlignment="1">
      <alignment horizontal="left"/>
    </xf>
    <xf numFmtId="4" fontId="4" fillId="0" borderId="0" xfId="51" applyNumberFormat="1" applyFont="1" applyFill="1" applyAlignment="1">
      <alignment horizontal="center"/>
      <protection/>
    </xf>
    <xf numFmtId="0" fontId="1" fillId="0" borderId="21" xfId="51" applyFont="1" applyBorder="1" applyAlignment="1">
      <alignment horizontal="center" vertical="center" wrapText="1"/>
      <protection/>
    </xf>
    <xf numFmtId="0" fontId="1" fillId="0" borderId="43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1" fillId="0" borderId="44" xfId="51" applyFont="1" applyBorder="1" applyAlignment="1">
      <alignment horizontal="center" vertical="center" wrapText="1"/>
      <protection/>
    </xf>
    <xf numFmtId="0" fontId="2" fillId="0" borderId="13" xfId="51" applyFont="1" applyBorder="1" applyAlignment="1">
      <alignment horizontal="center"/>
      <protection/>
    </xf>
    <xf numFmtId="0" fontId="2" fillId="0" borderId="15" xfId="51" applyFont="1" applyBorder="1" applyAlignment="1">
      <alignment horizontal="center"/>
      <protection/>
    </xf>
    <xf numFmtId="0" fontId="2" fillId="0" borderId="14" xfId="51" applyFont="1" applyBorder="1" applyAlignment="1">
      <alignment horizont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ixo" xfId="45"/>
    <cellStyle name="Incorreto" xfId="46"/>
    <cellStyle name="Currency" xfId="47"/>
    <cellStyle name="Currency [0]" xfId="48"/>
    <cellStyle name="Moeda_Orç. modificado-02-06-2003" xfId="49"/>
    <cellStyle name="Neutra" xfId="50"/>
    <cellStyle name="Normal 2" xfId="51"/>
    <cellStyle name="Nota" xfId="52"/>
    <cellStyle name="Percentual" xfId="53"/>
    <cellStyle name="Ponto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Separador de milhares 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itulo1" xfId="69"/>
    <cellStyle name="Titulo2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dados\servdados\Alessandro\Alessandro%20Municipios%202011\Agua%20Doce\Escola%203%20Pinheiros%202&#170;%20Etapa\OR&#199;AMENTO%202&#1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mmoc.com.br/TERRAPLENAGEM\DEINFRA\CC-031-04\Pre&#231;o-\91010_91440_ObrasContenc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ObrasContencao"/>
    </sheetNames>
    <sheetDataSet>
      <sheetData sheetId="0">
        <row r="5">
          <cell r="C5" t="str">
            <v>91010</v>
          </cell>
          <cell r="D5" t="str">
            <v>SRP</v>
          </cell>
          <cell r="E5" t="str">
            <v>TERRA ARMADA FORN.ELEMENTOS CONSTRUTIVOS P/MACIÇOS GREIDE C/ALT.ENTRE 0,0 À 6,0 M</v>
          </cell>
          <cell r="F5" t="str">
            <v>M2</v>
          </cell>
        </row>
        <row r="6">
          <cell r="C6" t="str">
            <v>91020</v>
          </cell>
          <cell r="D6" t="str">
            <v>SRP</v>
          </cell>
          <cell r="E6" t="str">
            <v>TERRA ARMADA FORN.ELEMENTOS CONSTRUTIVOS P/MACIÇOS GREIDE C/ALT.ENTRE 6,0 À 9,0 M</v>
          </cell>
          <cell r="F6" t="str">
            <v>M2</v>
          </cell>
        </row>
        <row r="7">
          <cell r="C7" t="str">
            <v>91030</v>
          </cell>
          <cell r="D7" t="str">
            <v>SRP</v>
          </cell>
          <cell r="E7" t="str">
            <v>TERRA ARMADA FORN.ELEMENTOS CONSTRUTIVOS P/MACIÇOS GREIDE C/ALT.ENTRE 9,0 À 12,0 M</v>
          </cell>
          <cell r="F7" t="str">
            <v>M2</v>
          </cell>
        </row>
        <row r="8">
          <cell r="C8" t="str">
            <v>91040</v>
          </cell>
          <cell r="D8" t="str">
            <v>SRP</v>
          </cell>
          <cell r="E8" t="str">
            <v>TERRA ARMADA FORN.ELEMENTOS CONSTRUTIVOS P/MACIÇOS PÉ DE TALUDE C/ALT.ENTRE 0,0 À 6,0 M</v>
          </cell>
          <cell r="F8" t="str">
            <v>M2</v>
          </cell>
        </row>
        <row r="9">
          <cell r="C9" t="str">
            <v>91050</v>
          </cell>
          <cell r="D9" t="str">
            <v>SRP</v>
          </cell>
          <cell r="E9" t="str">
            <v>TERRA ARMADA FORN.ELEMENTOS CONSTRUTIVOS P/MACIÇOS PÉ DE TALUDE C/ALT.ENTRE 6,0 À 9,00 M</v>
          </cell>
          <cell r="F9" t="str">
            <v>M2</v>
          </cell>
        </row>
        <row r="10">
          <cell r="C10" t="str">
            <v>91060</v>
          </cell>
          <cell r="D10" t="str">
            <v>SRP</v>
          </cell>
          <cell r="E10" t="str">
            <v>TERRA ARMADA FORN.ELEMENTOS CONSTRUTIVOS P/MACIÇOS PÉ DE TALUDE C/ALT.ENTRE 9,0 À 12,0 M</v>
          </cell>
          <cell r="F10" t="str">
            <v>M2</v>
          </cell>
        </row>
        <row r="11">
          <cell r="C11" t="str">
            <v>91070</v>
          </cell>
          <cell r="D11" t="str">
            <v>SRP</v>
          </cell>
          <cell r="E11" t="str">
            <v>FORNECIMENTO E MOLDAGEM DE CONCRETO FCK 21 MPA NAS ESCAMAS</v>
          </cell>
          <cell r="F11" t="str">
            <v>M3</v>
          </cell>
        </row>
        <row r="12">
          <cell r="C12" t="str">
            <v>91080</v>
          </cell>
          <cell r="D12" t="str">
            <v>SRP</v>
          </cell>
          <cell r="E12" t="str">
            <v>FORN.E COLOCAÇÃO DE AÇO CA-50</v>
          </cell>
          <cell r="F12" t="str">
            <v>KG</v>
          </cell>
        </row>
        <row r="13">
          <cell r="C13" t="str">
            <v>91090</v>
          </cell>
          <cell r="D13" t="str">
            <v>SRP</v>
          </cell>
          <cell r="E13" t="str">
            <v>FORN.E COLOCAÇÃO DE AÇO CA-60</v>
          </cell>
          <cell r="F13" t="str">
            <v>KG</v>
          </cell>
        </row>
        <row r="14">
          <cell r="C14" t="str">
            <v>91100</v>
          </cell>
          <cell r="D14" t="str">
            <v>SRP</v>
          </cell>
          <cell r="E14" t="str">
            <v>FORN.E COL. DE TUBOS DE PVC RÍGIDO , DN=32 MM PARA ESCAMAS DE CONCRETO </v>
          </cell>
          <cell r="F14" t="str">
            <v>M</v>
          </cell>
        </row>
        <row r="15">
          <cell r="C15" t="str">
            <v>91110</v>
          </cell>
          <cell r="D15" t="str">
            <v>SRP</v>
          </cell>
          <cell r="E15" t="str">
            <v>MONTAGEM DE MACIÇOS</v>
          </cell>
          <cell r="F15" t="str">
            <v>M2</v>
          </cell>
        </row>
        <row r="16">
          <cell r="C16" t="str">
            <v>91112</v>
          </cell>
          <cell r="D16" t="str">
            <v>SRP</v>
          </cell>
          <cell r="E16" t="str">
            <v>SOLEIRA DE APOIO E ARREMATE DE TOPO </v>
          </cell>
          <cell r="F16" t="str">
            <v>M</v>
          </cell>
        </row>
        <row r="17">
          <cell r="C17" t="str">
            <v>91120</v>
          </cell>
          <cell r="D17" t="str">
            <v>SRP</v>
          </cell>
          <cell r="E17" t="str">
            <v>TERRA ARMADA FORN.ELEMENTOS CONSTRUTIVOS P/MUROS DE ENCONTROS PORTANTES  C/ALT.ENTRE 0,0 À 6,0 M</v>
          </cell>
          <cell r="F17" t="str">
            <v>M2</v>
          </cell>
        </row>
        <row r="18">
          <cell r="C18" t="str">
            <v>91130</v>
          </cell>
          <cell r="D18" t="str">
            <v>SRP</v>
          </cell>
          <cell r="E18" t="str">
            <v>TERRA ARMADA FORN.ELEMENTOS CONSTRUTIVOS P/MUROS DE ENCONTROS PORTANTES  C/ALT.ENTRE 6,0 À 9,0 M</v>
          </cell>
          <cell r="F18" t="str">
            <v>M2</v>
          </cell>
        </row>
        <row r="19">
          <cell r="C19" t="str">
            <v>91140</v>
          </cell>
          <cell r="D19" t="str">
            <v>SRP</v>
          </cell>
          <cell r="E19" t="str">
            <v>TERRA ARMADA FORN.ELEMENTOS CONSTRUTIVOS P/MUROS DE ENCONTROS PORTANTES  C/ALT.ENTRE 9,0 À 12,0 M</v>
          </cell>
          <cell r="F19" t="str">
            <v>M2</v>
          </cell>
        </row>
        <row r="20">
          <cell r="C20" t="str">
            <v>91150</v>
          </cell>
          <cell r="D20" t="str">
            <v>SRP</v>
          </cell>
          <cell r="E20" t="str">
            <v>REVESTIMENTO DE TALUDES EM CONCRETO PROJ. REFORÇADO C/CHUMBADORES (E=8,0)</v>
          </cell>
          <cell r="F20" t="str">
            <v>M2</v>
          </cell>
        </row>
        <row r="21">
          <cell r="C21" t="str">
            <v>91160</v>
          </cell>
          <cell r="D21" t="str">
            <v>SRP</v>
          </cell>
          <cell r="E21" t="str">
            <v>REVESTIMENTO DE TALUDES EM CONCRETO PROJ. REFORÇADO C/CHUMBADORES (E=10,0)</v>
          </cell>
          <cell r="F21" t="str">
            <v>M2</v>
          </cell>
        </row>
        <row r="22">
          <cell r="C22" t="str">
            <v>91170</v>
          </cell>
          <cell r="D22" t="str">
            <v>SRP</v>
          </cell>
          <cell r="E22" t="str">
            <v>REVESTIMENTO DE TALUDES EM CONCRETO PROJ. REFORÇADO C/CHUMBADORES DN 12,5 MM)</v>
          </cell>
          <cell r="F22" t="str">
            <v>M</v>
          </cell>
        </row>
        <row r="23">
          <cell r="C23" t="str">
            <v>91180</v>
          </cell>
          <cell r="D23" t="str">
            <v>SRP</v>
          </cell>
          <cell r="E23" t="str">
            <v>TIRANTES (GEWI 50/55) Q.TRAB = 200 KN - INCL. PERFURAÇÃO</v>
          </cell>
          <cell r="F23" t="str">
            <v>M</v>
          </cell>
        </row>
        <row r="24">
          <cell r="C24" t="str">
            <v>91190</v>
          </cell>
          <cell r="D24" t="str">
            <v>SRP</v>
          </cell>
          <cell r="E24" t="str">
            <v>TIRANTES (GEWI 85/105) Q.TRAB = 350 KN - INCL. PERFURAÇÃO</v>
          </cell>
          <cell r="F24" t="str">
            <v>M</v>
          </cell>
        </row>
        <row r="25">
          <cell r="C25" t="str">
            <v>91200</v>
          </cell>
          <cell r="D25" t="str">
            <v>SRP</v>
          </cell>
          <cell r="E25" t="str">
            <v>BULBO DE ANCORAGEM EM ROCHA,P/TIRANTES Q.TRAB=200 KN</v>
          </cell>
          <cell r="F25" t="str">
            <v>M</v>
          </cell>
        </row>
        <row r="26">
          <cell r="C26" t="str">
            <v>91210</v>
          </cell>
          <cell r="D26" t="str">
            <v>SRP</v>
          </cell>
          <cell r="E26" t="str">
            <v>BULBO DE ANCORAGEM EM SOLO,P/TIRANTES Q.TRAB=200 KN</v>
          </cell>
          <cell r="F26" t="str">
            <v>M</v>
          </cell>
        </row>
        <row r="27">
          <cell r="C27" t="str">
            <v>91220</v>
          </cell>
          <cell r="D27" t="str">
            <v>SRP</v>
          </cell>
          <cell r="E27" t="str">
            <v>BULBO DE ANCORAGEM EM ROCHA,P/TIRANTES Q.TRAB=350 KN</v>
          </cell>
          <cell r="F27" t="str">
            <v>M</v>
          </cell>
        </row>
        <row r="28">
          <cell r="C28" t="str">
            <v>91230</v>
          </cell>
          <cell r="D28" t="str">
            <v>SRP</v>
          </cell>
          <cell r="E28" t="str">
            <v>BULBO DE ANCORAGEM EM SOLO,P/TIRANTES Q.TRAB=350 KN</v>
          </cell>
          <cell r="F28" t="str">
            <v>M</v>
          </cell>
        </row>
        <row r="29">
          <cell r="C29" t="str">
            <v>91240</v>
          </cell>
          <cell r="D29" t="str">
            <v>SRP</v>
          </cell>
          <cell r="E29" t="str">
            <v>PERF.P/DRENO SOLO D=57,10 MM (AX)</v>
          </cell>
          <cell r="F29" t="str">
            <v>M</v>
          </cell>
        </row>
        <row r="30">
          <cell r="C30" t="str">
            <v>91250</v>
          </cell>
          <cell r="D30" t="str">
            <v>SRP</v>
          </cell>
          <cell r="E30" t="str">
            <v>PERF.P/DRENO SOLO D=73,0 MM (BX)</v>
          </cell>
          <cell r="F30" t="str">
            <v>M</v>
          </cell>
        </row>
        <row r="31">
          <cell r="C31" t="str">
            <v>91260</v>
          </cell>
          <cell r="D31" t="str">
            <v>SRP</v>
          </cell>
          <cell r="E31" t="str">
            <v>PERF.P/DRENO SOLO D=88,9 MM (NX)</v>
          </cell>
          <cell r="F31" t="str">
            <v>M</v>
          </cell>
        </row>
        <row r="32">
          <cell r="C32" t="str">
            <v>91270</v>
          </cell>
          <cell r="D32" t="str">
            <v>SRP</v>
          </cell>
          <cell r="E32" t="str">
            <v>PERF.P/DRENO SOLO D=114,3 MM (HX)</v>
          </cell>
          <cell r="F32" t="str">
            <v>M</v>
          </cell>
        </row>
        <row r="33">
          <cell r="C33" t="str">
            <v>91280</v>
          </cell>
          <cell r="D33" t="str">
            <v>SRP</v>
          </cell>
          <cell r="E33" t="str">
            <v>PERF.P/DRENO ROCHA D=57,10 MM (AX)</v>
          </cell>
          <cell r="F33" t="str">
            <v>M</v>
          </cell>
        </row>
        <row r="34">
          <cell r="C34" t="str">
            <v>91290</v>
          </cell>
          <cell r="D34" t="str">
            <v>SRP</v>
          </cell>
          <cell r="E34" t="str">
            <v>PERF.P/DRENO ROCHA D=73,0 MM (BX)</v>
          </cell>
          <cell r="F34" t="str">
            <v>M</v>
          </cell>
        </row>
        <row r="35">
          <cell r="C35" t="str">
            <v>91300</v>
          </cell>
          <cell r="D35" t="str">
            <v>SRP</v>
          </cell>
          <cell r="E35" t="str">
            <v>PERF.P/DRENO ROCHA D=88,9 MM (NX)</v>
          </cell>
          <cell r="F35" t="str">
            <v>M</v>
          </cell>
        </row>
        <row r="36">
          <cell r="C36" t="str">
            <v>91310</v>
          </cell>
          <cell r="D36" t="str">
            <v>SRP</v>
          </cell>
          <cell r="E36" t="str">
            <v>PERF.P/DRENO ROCHA D=114,3 MM (HX)</v>
          </cell>
          <cell r="F36" t="str">
            <v>M</v>
          </cell>
        </row>
        <row r="37">
          <cell r="C37" t="str">
            <v>91320</v>
          </cell>
          <cell r="D37" t="str">
            <v>SRP</v>
          </cell>
          <cell r="E37" t="str">
            <v>ESTACA PRÉ-MOLDADA DE CONCRETO 600 KN FORN. TRANSP. E CRAVAÇÃO</v>
          </cell>
          <cell r="F37" t="str">
            <v>M</v>
          </cell>
        </row>
        <row r="38">
          <cell r="C38" t="str">
            <v>91330</v>
          </cell>
          <cell r="D38" t="str">
            <v>SRP</v>
          </cell>
          <cell r="E38" t="str">
            <v>ESTACA PRÉ-MOLDADA DE CONCRETO 700 KN FORN. TRANSP. E CRAVAÇÃO</v>
          </cell>
          <cell r="F38" t="str">
            <v>M</v>
          </cell>
        </row>
        <row r="39">
          <cell r="C39" t="str">
            <v>91340</v>
          </cell>
          <cell r="D39" t="str">
            <v>SRP</v>
          </cell>
          <cell r="E39" t="str">
            <v>ATERRO REFORÇADO C/ELEMENTO DE REFORÇO (0,5 X 1,0 X 4,0) (MALHA 8 X 10) TERRAMESH</v>
          </cell>
          <cell r="F39" t="str">
            <v>UN</v>
          </cell>
        </row>
        <row r="40">
          <cell r="C40" t="str">
            <v>91350</v>
          </cell>
          <cell r="D40" t="str">
            <v>SRP</v>
          </cell>
          <cell r="E40" t="str">
            <v>ATERRO REFORÇADO C/ELEMENTO DE REFORÇO (1,0 X 1,0 X 4,0) (MALHA 8 X 10) TERRAMESH</v>
          </cell>
          <cell r="F40" t="str">
            <v>UN</v>
          </cell>
        </row>
        <row r="41">
          <cell r="C41" t="str">
            <v>91360</v>
          </cell>
          <cell r="D41" t="str">
            <v>SRP</v>
          </cell>
          <cell r="E41" t="str">
            <v>FORNECIMENTO E COLOCAÇÃO DE GEOGRELHA COM RESISTÊNCIA DE 100 KN </v>
          </cell>
          <cell r="F41" t="str">
            <v>M2</v>
          </cell>
        </row>
        <row r="42">
          <cell r="C42" t="str">
            <v>91370</v>
          </cell>
          <cell r="D42" t="str">
            <v>SRP</v>
          </cell>
          <cell r="E42" t="str">
            <v>FORNECIMENTO E COLOCAÇÃO DE GEOGRELHA COM RESISTÊNCIA DE 200 KN </v>
          </cell>
          <cell r="F42" t="str">
            <v>M2</v>
          </cell>
        </row>
        <row r="43">
          <cell r="C43" t="str">
            <v>91380</v>
          </cell>
          <cell r="D43" t="str">
            <v>SRP</v>
          </cell>
          <cell r="E43" t="str">
            <v>FORNECIMENTO E COLOCAÇÃO DE GEOGRELHA COM RESISTÊNCIA DE 300 KN </v>
          </cell>
          <cell r="F43" t="str">
            <v>M2</v>
          </cell>
        </row>
        <row r="44">
          <cell r="C44" t="str">
            <v>91390</v>
          </cell>
          <cell r="D44" t="str">
            <v>SRP</v>
          </cell>
          <cell r="E44" t="str">
            <v>FORNECIMENTO E COLOCAÇÃO DE GEOGRELHA COM RESISTÊNCIA DE 400 KN </v>
          </cell>
          <cell r="F44" t="str">
            <v>M2</v>
          </cell>
        </row>
        <row r="45">
          <cell r="C45" t="str">
            <v>91400</v>
          </cell>
          <cell r="D45" t="str">
            <v>SRP</v>
          </cell>
          <cell r="E45" t="str">
            <v>FORNECIMENTO E COLOCAÇÃO DE GEOGRELHA COM RESISTÊNCIA DE 500 KN </v>
          </cell>
          <cell r="F45" t="str">
            <v>M2</v>
          </cell>
        </row>
        <row r="46">
          <cell r="C46" t="str">
            <v>91410</v>
          </cell>
          <cell r="D46" t="str">
            <v>SRP</v>
          </cell>
          <cell r="E46" t="str">
            <v>FORNECIMENTO E COLOCAÇÃO DE GEOGRELHA COM RESISTÊNCIA DE 600 KN </v>
          </cell>
          <cell r="F46" t="str">
            <v>M2</v>
          </cell>
        </row>
        <row r="47">
          <cell r="C47" t="str">
            <v>91420</v>
          </cell>
          <cell r="D47" t="str">
            <v>SRP</v>
          </cell>
          <cell r="E47" t="str">
            <v>FORNECIMENTO E COLOCAÇÃO DE GEOGRELHA COM RESISTÊNCIA DE 700 KN </v>
          </cell>
          <cell r="F47" t="str">
            <v>M2</v>
          </cell>
        </row>
        <row r="48">
          <cell r="C48" t="str">
            <v>92064</v>
          </cell>
          <cell r="D48" t="str">
            <v>SRP</v>
          </cell>
          <cell r="E48" t="str">
            <v>FORNECIMENTO E COLOCAÇÃO DE GEOTEXTIL NÃO TECIDO 150 G/M2</v>
          </cell>
          <cell r="F48" t="str">
            <v>M2</v>
          </cell>
        </row>
        <row r="49">
          <cell r="C49" t="str">
            <v>91440</v>
          </cell>
          <cell r="D49" t="str">
            <v>SRP</v>
          </cell>
          <cell r="E49" t="str">
            <v>FORNECIMENTO E EXECUÇÃO DE DRENO VERTICAL FIBRO QUÍMICO</v>
          </cell>
          <cell r="F49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view="pageBreakPreview" zoomScaleSheetLayoutView="100" zoomScalePageLayoutView="0" workbookViewId="0" topLeftCell="A12">
      <selection activeCell="B30" sqref="B30"/>
    </sheetView>
  </sheetViews>
  <sheetFormatPr defaultColWidth="9.140625" defaultRowHeight="12.75"/>
  <cols>
    <col min="1" max="1" width="4.28125" style="7" customWidth="1"/>
    <col min="2" max="2" width="34.140625" style="8" customWidth="1"/>
    <col min="3" max="3" width="6.8515625" style="9" bestFit="1" customWidth="1"/>
    <col min="4" max="4" width="4.140625" style="10" bestFit="1" customWidth="1"/>
    <col min="5" max="5" width="7.57421875" style="11" customWidth="1"/>
    <col min="6" max="6" width="7.57421875" style="12" customWidth="1"/>
    <col min="7" max="7" width="7.57421875" style="11" customWidth="1"/>
    <col min="8" max="8" width="7.57421875" style="12" customWidth="1"/>
    <col min="9" max="9" width="12.57421875" style="12" customWidth="1"/>
    <col min="10" max="10" width="14.28125" style="13" bestFit="1" customWidth="1"/>
    <col min="11" max="11" width="14.140625" style="13" bestFit="1" customWidth="1"/>
    <col min="12" max="16384" width="9.140625" style="8" customWidth="1"/>
  </cols>
  <sheetData>
    <row r="1" spans="1:9" ht="15.75" customHeight="1" thickBot="1">
      <c r="A1" s="205" t="s">
        <v>64</v>
      </c>
      <c r="B1" s="206"/>
      <c r="C1" s="206"/>
      <c r="D1" s="206"/>
      <c r="E1" s="206"/>
      <c r="F1" s="206"/>
      <c r="G1" s="206"/>
      <c r="H1" s="206"/>
      <c r="I1" s="207"/>
    </row>
    <row r="2" spans="1:9" ht="15.75" customHeight="1" thickBot="1">
      <c r="A2" s="205" t="s">
        <v>109</v>
      </c>
      <c r="B2" s="208"/>
      <c r="C2" s="208"/>
      <c r="D2" s="208"/>
      <c r="E2" s="208"/>
      <c r="F2" s="208"/>
      <c r="G2" s="208"/>
      <c r="H2" s="208"/>
      <c r="I2" s="209"/>
    </row>
    <row r="3" ht="11.25" customHeight="1"/>
    <row r="4" spans="1:9" ht="15.75" customHeight="1">
      <c r="A4" s="198" t="s">
        <v>57</v>
      </c>
      <c r="B4" s="198"/>
      <c r="C4" s="210" t="s">
        <v>84</v>
      </c>
      <c r="D4" s="210"/>
      <c r="E4" s="210"/>
      <c r="F4" s="210"/>
      <c r="G4" s="210"/>
      <c r="H4" s="210"/>
      <c r="I4" s="210"/>
    </row>
    <row r="5" spans="1:9" ht="15.75" customHeight="1">
      <c r="A5" s="198" t="s">
        <v>58</v>
      </c>
      <c r="B5" s="198"/>
      <c r="C5" s="199" t="s">
        <v>85</v>
      </c>
      <c r="D5" s="199"/>
      <c r="E5" s="199"/>
      <c r="F5" s="199"/>
      <c r="G5" s="199"/>
      <c r="H5" s="199"/>
      <c r="I5" s="199"/>
    </row>
    <row r="6" spans="1:9" ht="15.75" customHeight="1">
      <c r="A6" s="198" t="s">
        <v>59</v>
      </c>
      <c r="B6" s="198"/>
      <c r="C6" s="211" t="s">
        <v>110</v>
      </c>
      <c r="D6" s="211"/>
      <c r="E6" s="211"/>
      <c r="F6" s="211"/>
      <c r="G6" s="211"/>
      <c r="H6" s="211"/>
      <c r="I6" s="211"/>
    </row>
    <row r="7" spans="1:9" ht="15.75" customHeight="1">
      <c r="A7" s="198" t="s">
        <v>86</v>
      </c>
      <c r="B7" s="198"/>
      <c r="C7" s="199" t="s">
        <v>111</v>
      </c>
      <c r="D7" s="199"/>
      <c r="E7" s="199"/>
      <c r="F7" s="199"/>
      <c r="G7" s="199"/>
      <c r="H7" s="199"/>
      <c r="I7" s="199"/>
    </row>
    <row r="8" spans="1:9" ht="15.75" customHeight="1">
      <c r="A8" s="198" t="s">
        <v>70</v>
      </c>
      <c r="B8" s="198"/>
      <c r="C8" s="199" t="s">
        <v>87</v>
      </c>
      <c r="D8" s="199"/>
      <c r="E8" s="199"/>
      <c r="F8" s="199"/>
      <c r="G8" s="199"/>
      <c r="H8" s="199"/>
      <c r="I8" s="199"/>
    </row>
    <row r="9" spans="1:9" ht="12" customHeight="1" thickBot="1">
      <c r="A9" s="53"/>
      <c r="B9" s="53"/>
      <c r="C9" s="54"/>
      <c r="D9" s="54"/>
      <c r="E9" s="54"/>
      <c r="F9" s="57"/>
      <c r="G9" s="54"/>
      <c r="H9" s="57"/>
      <c r="I9" s="55"/>
    </row>
    <row r="10" spans="1:11" s="14" customFormat="1" ht="15" customHeight="1" thickBot="1">
      <c r="A10" s="18" t="s">
        <v>0</v>
      </c>
      <c r="B10" s="20" t="s">
        <v>1</v>
      </c>
      <c r="C10" s="22" t="s">
        <v>50</v>
      </c>
      <c r="D10" s="22" t="s">
        <v>10</v>
      </c>
      <c r="E10" s="228" t="s">
        <v>3</v>
      </c>
      <c r="F10" s="229"/>
      <c r="G10" s="228" t="s">
        <v>2</v>
      </c>
      <c r="H10" s="229"/>
      <c r="I10" s="26" t="s">
        <v>4</v>
      </c>
      <c r="J10" s="15"/>
      <c r="K10" s="15"/>
    </row>
    <row r="11" spans="1:11" s="14" customFormat="1" ht="15" customHeight="1" thickBot="1">
      <c r="A11" s="19"/>
      <c r="B11" s="21"/>
      <c r="C11" s="23"/>
      <c r="D11" s="24"/>
      <c r="E11" s="52" t="s">
        <v>51</v>
      </c>
      <c r="F11" s="25" t="s">
        <v>52</v>
      </c>
      <c r="G11" s="52" t="s">
        <v>53</v>
      </c>
      <c r="H11" s="25" t="s">
        <v>52</v>
      </c>
      <c r="I11" s="27" t="s">
        <v>5</v>
      </c>
      <c r="J11" s="15"/>
      <c r="K11" s="15"/>
    </row>
    <row r="12" ht="15" customHeight="1" thickBot="1"/>
    <row r="13" spans="1:9" ht="15" customHeight="1" thickBot="1">
      <c r="A13" s="28" t="s">
        <v>6</v>
      </c>
      <c r="B13" s="29" t="s">
        <v>7</v>
      </c>
      <c r="C13" s="30"/>
      <c r="D13" s="31"/>
      <c r="E13" s="32"/>
      <c r="F13" s="33"/>
      <c r="G13" s="32"/>
      <c r="H13" s="33"/>
      <c r="I13" s="34"/>
    </row>
    <row r="14" spans="1:9" ht="15" customHeight="1">
      <c r="A14" s="107" t="s">
        <v>8</v>
      </c>
      <c r="B14" s="64" t="s">
        <v>14</v>
      </c>
      <c r="C14" s="65">
        <v>2</v>
      </c>
      <c r="D14" s="108" t="s">
        <v>12</v>
      </c>
      <c r="E14" s="61">
        <v>200</v>
      </c>
      <c r="F14" s="62">
        <f>C14*E14</f>
        <v>400</v>
      </c>
      <c r="G14" s="61">
        <v>80</v>
      </c>
      <c r="H14" s="62">
        <f>C14*G14</f>
        <v>160</v>
      </c>
      <c r="I14" s="66">
        <f>F14+H14</f>
        <v>560</v>
      </c>
    </row>
    <row r="15" spans="1:9" ht="15" customHeight="1" thickBot="1">
      <c r="A15" s="109" t="s">
        <v>9</v>
      </c>
      <c r="B15" s="110" t="s">
        <v>134</v>
      </c>
      <c r="C15" s="111">
        <v>12</v>
      </c>
      <c r="D15" s="112" t="s">
        <v>12</v>
      </c>
      <c r="E15" s="113">
        <v>0</v>
      </c>
      <c r="F15" s="114">
        <f>C15*E15</f>
        <v>0</v>
      </c>
      <c r="G15" s="113">
        <v>15</v>
      </c>
      <c r="H15" s="114">
        <f>C15*G15</f>
        <v>180</v>
      </c>
      <c r="I15" s="115">
        <f>F15+H15</f>
        <v>180</v>
      </c>
    </row>
    <row r="16" spans="1:11" ht="15" customHeight="1" thickBot="1">
      <c r="A16" s="2"/>
      <c r="B16" s="1"/>
      <c r="C16" s="5"/>
      <c r="D16" s="4"/>
      <c r="E16" s="212">
        <f>SUM(F14:F15)</f>
        <v>400</v>
      </c>
      <c r="F16" s="213"/>
      <c r="G16" s="212">
        <f>SUM(H14:H15)</f>
        <v>340</v>
      </c>
      <c r="H16" s="213"/>
      <c r="I16" s="106">
        <f>SUM(I14:I15)</f>
        <v>740</v>
      </c>
      <c r="J16" s="13">
        <f>E16</f>
        <v>400</v>
      </c>
      <c r="K16" s="13">
        <f>G16</f>
        <v>340</v>
      </c>
    </row>
    <row r="17" spans="1:9" ht="15" customHeight="1" thickBot="1">
      <c r="A17" s="2"/>
      <c r="B17" s="1"/>
      <c r="C17" s="5"/>
      <c r="D17" s="4"/>
      <c r="E17" s="142"/>
      <c r="F17" s="142"/>
      <c r="G17" s="142"/>
      <c r="H17" s="142"/>
      <c r="I17" s="143"/>
    </row>
    <row r="18" spans="1:11" ht="15" customHeight="1" thickBot="1">
      <c r="A18" s="28" t="s">
        <v>13</v>
      </c>
      <c r="B18" s="29" t="s">
        <v>112</v>
      </c>
      <c r="C18" s="30"/>
      <c r="D18" s="31"/>
      <c r="E18" s="32"/>
      <c r="F18" s="33"/>
      <c r="G18" s="32"/>
      <c r="H18" s="33"/>
      <c r="I18" s="34"/>
      <c r="J18" s="128"/>
      <c r="K18" s="128"/>
    </row>
    <row r="19" spans="1:11" ht="15" customHeight="1">
      <c r="A19" s="116" t="s">
        <v>17</v>
      </c>
      <c r="B19" s="47" t="s">
        <v>15</v>
      </c>
      <c r="C19" s="48">
        <v>10</v>
      </c>
      <c r="D19" s="49" t="s">
        <v>16</v>
      </c>
      <c r="E19" s="50">
        <v>0</v>
      </c>
      <c r="F19" s="51">
        <f>C19*E19</f>
        <v>0</v>
      </c>
      <c r="G19" s="50">
        <v>18</v>
      </c>
      <c r="H19" s="51">
        <f>C19*G19</f>
        <v>180</v>
      </c>
      <c r="I19" s="129">
        <f>F19+H19</f>
        <v>180</v>
      </c>
      <c r="J19" s="128"/>
      <c r="K19" s="128"/>
    </row>
    <row r="20" spans="1:11" ht="15" customHeight="1">
      <c r="A20" s="116" t="s">
        <v>18</v>
      </c>
      <c r="B20" s="42" t="s">
        <v>74</v>
      </c>
      <c r="C20" s="43">
        <v>2.6</v>
      </c>
      <c r="D20" s="49" t="s">
        <v>16</v>
      </c>
      <c r="E20" s="45">
        <v>950</v>
      </c>
      <c r="F20" s="46">
        <f>C20*E20</f>
        <v>2470</v>
      </c>
      <c r="G20" s="45">
        <v>400</v>
      </c>
      <c r="H20" s="46">
        <f>C20*G20</f>
        <v>1040</v>
      </c>
      <c r="I20" s="67">
        <f>F20+H20</f>
        <v>3510</v>
      </c>
      <c r="J20" s="128"/>
      <c r="K20" s="128"/>
    </row>
    <row r="21" spans="1:11" ht="15" customHeight="1">
      <c r="A21" s="116" t="s">
        <v>19</v>
      </c>
      <c r="B21" s="42" t="s">
        <v>113</v>
      </c>
      <c r="C21" s="43">
        <v>3.2</v>
      </c>
      <c r="D21" s="49" t="s">
        <v>16</v>
      </c>
      <c r="E21" s="45">
        <v>950</v>
      </c>
      <c r="F21" s="46">
        <f>C21*E21</f>
        <v>3040</v>
      </c>
      <c r="G21" s="45">
        <v>400</v>
      </c>
      <c r="H21" s="46">
        <f>C21*G21</f>
        <v>1280</v>
      </c>
      <c r="I21" s="67">
        <f>F21+H21</f>
        <v>4320</v>
      </c>
      <c r="J21" s="128"/>
      <c r="K21" s="128"/>
    </row>
    <row r="22" spans="1:11" ht="15" customHeight="1" thickBot="1">
      <c r="A22" s="117" t="s">
        <v>114</v>
      </c>
      <c r="B22" s="110" t="s">
        <v>115</v>
      </c>
      <c r="C22" s="111">
        <v>7.4</v>
      </c>
      <c r="D22" s="112" t="s">
        <v>16</v>
      </c>
      <c r="E22" s="113">
        <v>0</v>
      </c>
      <c r="F22" s="114">
        <f>C22*E22</f>
        <v>0</v>
      </c>
      <c r="G22" s="113">
        <v>18</v>
      </c>
      <c r="H22" s="114">
        <f>C22*G22</f>
        <v>133.2</v>
      </c>
      <c r="I22" s="115">
        <f>F22+H22</f>
        <v>133.2</v>
      </c>
      <c r="J22" s="128"/>
      <c r="K22" s="128"/>
    </row>
    <row r="23" spans="1:11" ht="15" customHeight="1" thickBot="1">
      <c r="A23" s="2"/>
      <c r="B23" s="1"/>
      <c r="C23" s="5"/>
      <c r="D23" s="4"/>
      <c r="E23" s="212">
        <f>SUM(F19:F22)</f>
        <v>5510</v>
      </c>
      <c r="F23" s="213"/>
      <c r="G23" s="212">
        <f>SUM(H19:H22)</f>
        <v>2633.2</v>
      </c>
      <c r="H23" s="213"/>
      <c r="I23" s="106">
        <f>SUM(I19:I22)</f>
        <v>8143.2</v>
      </c>
      <c r="J23" s="128">
        <f>E23</f>
        <v>5510</v>
      </c>
      <c r="K23" s="128">
        <f>G23</f>
        <v>2633.2</v>
      </c>
    </row>
    <row r="24" spans="1:9" ht="15" customHeight="1" thickBot="1">
      <c r="A24" s="2"/>
      <c r="B24" s="1"/>
      <c r="C24" s="5"/>
      <c r="D24" s="4"/>
      <c r="E24" s="3"/>
      <c r="F24" s="6"/>
      <c r="G24" s="3"/>
      <c r="H24" s="6"/>
      <c r="I24" s="6"/>
    </row>
    <row r="25" spans="1:9" ht="15" customHeight="1" thickBot="1">
      <c r="A25" s="28" t="s">
        <v>20</v>
      </c>
      <c r="B25" s="29" t="s">
        <v>22</v>
      </c>
      <c r="C25" s="30"/>
      <c r="D25" s="31"/>
      <c r="E25" s="32"/>
      <c r="F25" s="33"/>
      <c r="G25" s="32"/>
      <c r="H25" s="33"/>
      <c r="I25" s="34"/>
    </row>
    <row r="26" spans="1:9" ht="15" customHeight="1" thickBot="1">
      <c r="A26" s="118" t="s">
        <v>23</v>
      </c>
      <c r="B26" s="138" t="s">
        <v>99</v>
      </c>
      <c r="C26" s="120">
        <v>32</v>
      </c>
      <c r="D26" s="121" t="s">
        <v>12</v>
      </c>
      <c r="E26" s="122">
        <v>6.5</v>
      </c>
      <c r="F26" s="123">
        <f>C26*E26</f>
        <v>208</v>
      </c>
      <c r="G26" s="122">
        <v>5</v>
      </c>
      <c r="H26" s="123">
        <f>C26*G26</f>
        <v>160</v>
      </c>
      <c r="I26" s="124">
        <f>F26+H26</f>
        <v>368</v>
      </c>
    </row>
    <row r="27" spans="1:11" ht="15" customHeight="1" thickBot="1">
      <c r="A27" s="2"/>
      <c r="B27" s="1"/>
      <c r="C27" s="5"/>
      <c r="D27" s="4"/>
      <c r="E27" s="212">
        <f>SUM(F26:F26)</f>
        <v>208</v>
      </c>
      <c r="F27" s="213"/>
      <c r="G27" s="212">
        <f>SUM(H26:H26)</f>
        <v>160</v>
      </c>
      <c r="H27" s="213"/>
      <c r="I27" s="106">
        <f>SUM(I26:I26)</f>
        <v>368</v>
      </c>
      <c r="J27" s="13">
        <f>E27</f>
        <v>208</v>
      </c>
      <c r="K27" s="13">
        <f>G27</f>
        <v>160</v>
      </c>
    </row>
    <row r="28" spans="1:9" ht="15" customHeight="1" thickBot="1">
      <c r="A28" s="2"/>
      <c r="B28" s="1"/>
      <c r="C28" s="5"/>
      <c r="D28" s="4"/>
      <c r="E28" s="3"/>
      <c r="F28" s="6"/>
      <c r="G28" s="3"/>
      <c r="H28" s="6"/>
      <c r="I28" s="6"/>
    </row>
    <row r="29" spans="1:9" ht="15" customHeight="1" thickBot="1">
      <c r="A29" s="28" t="s">
        <v>24</v>
      </c>
      <c r="B29" s="29" t="s">
        <v>21</v>
      </c>
      <c r="C29" s="30"/>
      <c r="D29" s="31"/>
      <c r="E29" s="32"/>
      <c r="F29" s="33"/>
      <c r="G29" s="32"/>
      <c r="H29" s="33"/>
      <c r="I29" s="34"/>
    </row>
    <row r="30" spans="1:11" ht="12.75">
      <c r="A30" s="125" t="s">
        <v>25</v>
      </c>
      <c r="B30" s="126" t="s">
        <v>105</v>
      </c>
      <c r="C30" s="65">
        <v>57</v>
      </c>
      <c r="D30" s="44" t="s">
        <v>12</v>
      </c>
      <c r="E30" s="45">
        <v>2.5</v>
      </c>
      <c r="F30" s="46">
        <f>C30*E30</f>
        <v>142.5</v>
      </c>
      <c r="G30" s="45">
        <v>1.5</v>
      </c>
      <c r="H30" s="46">
        <f>C30*G30</f>
        <v>85.5</v>
      </c>
      <c r="I30" s="67">
        <f>F30+H30</f>
        <v>228</v>
      </c>
      <c r="J30" s="128" t="s">
        <v>104</v>
      </c>
      <c r="K30" s="128"/>
    </row>
    <row r="31" spans="1:11" ht="12.75">
      <c r="A31" s="125" t="s">
        <v>60</v>
      </c>
      <c r="B31" s="126" t="s">
        <v>102</v>
      </c>
      <c r="C31" s="43">
        <v>57</v>
      </c>
      <c r="D31" s="44" t="s">
        <v>12</v>
      </c>
      <c r="E31" s="45">
        <v>20</v>
      </c>
      <c r="F31" s="46">
        <f>C31*E31</f>
        <v>1140</v>
      </c>
      <c r="G31" s="45">
        <v>8</v>
      </c>
      <c r="H31" s="46">
        <f>C31*G31</f>
        <v>456</v>
      </c>
      <c r="I31" s="67">
        <f>F31+H31</f>
        <v>1596</v>
      </c>
      <c r="J31" s="128" t="s">
        <v>101</v>
      </c>
      <c r="K31" s="128"/>
    </row>
    <row r="32" spans="1:11" ht="12.75">
      <c r="A32" s="125" t="s">
        <v>61</v>
      </c>
      <c r="B32" s="126" t="s">
        <v>89</v>
      </c>
      <c r="C32" s="43">
        <v>57</v>
      </c>
      <c r="D32" s="44" t="s">
        <v>12</v>
      </c>
      <c r="E32" s="45">
        <v>18</v>
      </c>
      <c r="F32" s="46">
        <f>C32*E32</f>
        <v>1026</v>
      </c>
      <c r="G32" s="45">
        <v>7</v>
      </c>
      <c r="H32" s="46">
        <f>C32*G32</f>
        <v>399</v>
      </c>
      <c r="I32" s="67">
        <f>F32+H32</f>
        <v>1425</v>
      </c>
      <c r="J32" s="128" t="s">
        <v>103</v>
      </c>
      <c r="K32" s="128"/>
    </row>
    <row r="33" spans="1:11" ht="12.75">
      <c r="A33" s="125" t="s">
        <v>136</v>
      </c>
      <c r="B33" s="126" t="s">
        <v>100</v>
      </c>
      <c r="C33" s="43">
        <v>57</v>
      </c>
      <c r="D33" s="44" t="s">
        <v>12</v>
      </c>
      <c r="E33" s="45">
        <v>35</v>
      </c>
      <c r="F33" s="46">
        <f>C33*E33</f>
        <v>1995</v>
      </c>
      <c r="G33" s="45">
        <v>15</v>
      </c>
      <c r="H33" s="46">
        <f>C33*G33</f>
        <v>855</v>
      </c>
      <c r="I33" s="67">
        <f>F33+H33</f>
        <v>2850</v>
      </c>
      <c r="J33" s="128"/>
      <c r="K33" s="128"/>
    </row>
    <row r="34" spans="1:11" ht="14.25" customHeight="1" thickBot="1">
      <c r="A34" s="109" t="s">
        <v>137</v>
      </c>
      <c r="B34" s="110" t="s">
        <v>90</v>
      </c>
      <c r="C34" s="111">
        <v>106</v>
      </c>
      <c r="D34" s="112" t="s">
        <v>37</v>
      </c>
      <c r="E34" s="113">
        <v>9.5</v>
      </c>
      <c r="F34" s="114">
        <f>C34*E34</f>
        <v>1007</v>
      </c>
      <c r="G34" s="113">
        <v>6</v>
      </c>
      <c r="H34" s="114">
        <f>C34*G34</f>
        <v>636</v>
      </c>
      <c r="I34" s="115">
        <f>F34+H34</f>
        <v>1643</v>
      </c>
      <c r="J34" s="128"/>
      <c r="K34" s="128"/>
    </row>
    <row r="35" spans="1:11" ht="15" customHeight="1" thickBot="1">
      <c r="A35" s="2"/>
      <c r="B35" s="1"/>
      <c r="C35" s="5"/>
      <c r="D35" s="4"/>
      <c r="E35" s="212">
        <f>SUM(F30:F34)</f>
        <v>5310.5</v>
      </c>
      <c r="F35" s="213"/>
      <c r="G35" s="212">
        <f>SUM(H30:H34)</f>
        <v>2431.5</v>
      </c>
      <c r="H35" s="213"/>
      <c r="I35" s="106">
        <f>SUM(I30:I34)</f>
        <v>7742</v>
      </c>
      <c r="J35" s="128">
        <f>E35</f>
        <v>5310.5</v>
      </c>
      <c r="K35" s="128">
        <f>G35</f>
        <v>2431.5</v>
      </c>
    </row>
    <row r="36" spans="1:9" ht="15" customHeight="1" thickBot="1">
      <c r="A36" s="2"/>
      <c r="B36" s="1"/>
      <c r="C36" s="5"/>
      <c r="D36" s="4"/>
      <c r="E36" s="3"/>
      <c r="F36" s="6"/>
      <c r="G36" s="3"/>
      <c r="H36" s="6"/>
      <c r="I36" s="6"/>
    </row>
    <row r="37" spans="1:9" ht="15" customHeight="1" thickBot="1">
      <c r="A37" s="28" t="s">
        <v>26</v>
      </c>
      <c r="B37" s="29" t="s">
        <v>27</v>
      </c>
      <c r="C37" s="30"/>
      <c r="D37" s="31"/>
      <c r="E37" s="32"/>
      <c r="F37" s="33"/>
      <c r="G37" s="32"/>
      <c r="H37" s="33"/>
      <c r="I37" s="34"/>
    </row>
    <row r="38" spans="1:10" ht="34.5" thickBot="1">
      <c r="A38" s="118" t="s">
        <v>28</v>
      </c>
      <c r="B38" s="119" t="s">
        <v>107</v>
      </c>
      <c r="C38" s="120">
        <v>200</v>
      </c>
      <c r="D38" s="121" t="s">
        <v>12</v>
      </c>
      <c r="E38" s="122">
        <v>22</v>
      </c>
      <c r="F38" s="123">
        <f>C38*E38</f>
        <v>4400</v>
      </c>
      <c r="G38" s="122">
        <v>9</v>
      </c>
      <c r="H38" s="123">
        <f>C38*G38</f>
        <v>1800</v>
      </c>
      <c r="I38" s="124">
        <f>F38+H38</f>
        <v>6200</v>
      </c>
      <c r="J38" s="13" t="s">
        <v>106</v>
      </c>
    </row>
    <row r="39" spans="1:11" ht="15" customHeight="1" thickBot="1">
      <c r="A39" s="2"/>
      <c r="B39" s="1"/>
      <c r="C39" s="5"/>
      <c r="D39" s="4"/>
      <c r="E39" s="212">
        <f>SUM(F38:F38)</f>
        <v>4400</v>
      </c>
      <c r="F39" s="213"/>
      <c r="G39" s="212">
        <f>SUM(H38:H38)</f>
        <v>1800</v>
      </c>
      <c r="H39" s="213"/>
      <c r="I39" s="106">
        <f>SUM(I38:I38)</f>
        <v>6200</v>
      </c>
      <c r="J39" s="13">
        <f>E39</f>
        <v>4400</v>
      </c>
      <c r="K39" s="13">
        <f>G39</f>
        <v>1800</v>
      </c>
    </row>
    <row r="40" spans="6:8" ht="15" customHeight="1" thickBot="1">
      <c r="F40" s="6"/>
      <c r="H40" s="6"/>
    </row>
    <row r="41" spans="1:9" ht="15" customHeight="1" thickBot="1">
      <c r="A41" s="68" t="s">
        <v>29</v>
      </c>
      <c r="B41" s="131" t="s">
        <v>30</v>
      </c>
      <c r="C41" s="132"/>
      <c r="D41" s="133"/>
      <c r="E41" s="134"/>
      <c r="F41" s="135"/>
      <c r="G41" s="134"/>
      <c r="H41" s="135"/>
      <c r="I41" s="136"/>
    </row>
    <row r="42" spans="1:10" ht="22.5">
      <c r="A42" s="107" t="s">
        <v>31</v>
      </c>
      <c r="B42" s="152" t="s">
        <v>88</v>
      </c>
      <c r="C42" s="65">
        <v>0.3</v>
      </c>
      <c r="D42" s="108" t="s">
        <v>16</v>
      </c>
      <c r="E42" s="61">
        <v>850</v>
      </c>
      <c r="F42" s="62">
        <f>C42*E42</f>
        <v>255</v>
      </c>
      <c r="G42" s="61">
        <v>350</v>
      </c>
      <c r="H42" s="62">
        <f>C42*G42</f>
        <v>105</v>
      </c>
      <c r="I42" s="66">
        <f>F42+H42</f>
        <v>360</v>
      </c>
      <c r="J42" s="128" t="s">
        <v>108</v>
      </c>
    </row>
    <row r="43" spans="1:11" ht="12.75">
      <c r="A43" s="125" t="s">
        <v>32</v>
      </c>
      <c r="B43" s="63" t="s">
        <v>126</v>
      </c>
      <c r="C43" s="43">
        <v>2.5</v>
      </c>
      <c r="D43" s="44" t="s">
        <v>16</v>
      </c>
      <c r="E43" s="45">
        <v>950</v>
      </c>
      <c r="F43" s="46">
        <f>C43*E43</f>
        <v>2375</v>
      </c>
      <c r="G43" s="45">
        <v>400</v>
      </c>
      <c r="H43" s="46">
        <f>C43*G43</f>
        <v>1000</v>
      </c>
      <c r="I43" s="67">
        <f>F43+H43</f>
        <v>3375</v>
      </c>
      <c r="J43" s="128"/>
      <c r="K43" s="128"/>
    </row>
    <row r="44" spans="1:11" ht="13.5" thickBot="1">
      <c r="A44" s="109" t="s">
        <v>35</v>
      </c>
      <c r="B44" s="141" t="s">
        <v>127</v>
      </c>
      <c r="C44" s="111">
        <v>3.2</v>
      </c>
      <c r="D44" s="112" t="s">
        <v>16</v>
      </c>
      <c r="E44" s="113">
        <v>950</v>
      </c>
      <c r="F44" s="114">
        <f>C44*E44</f>
        <v>3040</v>
      </c>
      <c r="G44" s="113">
        <v>400</v>
      </c>
      <c r="H44" s="114">
        <f>C44*G44</f>
        <v>1280</v>
      </c>
      <c r="I44" s="115">
        <f>F44+H44</f>
        <v>4320</v>
      </c>
      <c r="J44" s="128"/>
      <c r="K44" s="128"/>
    </row>
    <row r="45" spans="1:11" ht="15" customHeight="1" thickBot="1">
      <c r="A45" s="2"/>
      <c r="B45" s="1"/>
      <c r="C45" s="5"/>
      <c r="D45" s="4"/>
      <c r="E45" s="212">
        <f>SUM(F42:F44)</f>
        <v>5670</v>
      </c>
      <c r="F45" s="213"/>
      <c r="G45" s="212">
        <f>SUM(H42:H44)</f>
        <v>2385</v>
      </c>
      <c r="H45" s="213"/>
      <c r="I45" s="106">
        <f>SUM(I42:I44)</f>
        <v>8055</v>
      </c>
      <c r="J45" s="13">
        <f>E45</f>
        <v>5670</v>
      </c>
      <c r="K45" s="13">
        <f>G45</f>
        <v>2385</v>
      </c>
    </row>
    <row r="46" spans="6:8" ht="15" customHeight="1" thickBot="1">
      <c r="F46" s="6"/>
      <c r="H46" s="6"/>
    </row>
    <row r="47" spans="1:9" ht="15" customHeight="1" thickBot="1">
      <c r="A47" s="28" t="s">
        <v>33</v>
      </c>
      <c r="B47" s="29" t="s">
        <v>40</v>
      </c>
      <c r="C47" s="30"/>
      <c r="D47" s="31"/>
      <c r="E47" s="32"/>
      <c r="F47" s="33"/>
      <c r="G47" s="32"/>
      <c r="H47" s="33"/>
      <c r="I47" s="34"/>
    </row>
    <row r="48" spans="1:11" ht="13.5" customHeight="1">
      <c r="A48" s="107" t="s">
        <v>34</v>
      </c>
      <c r="B48" s="64" t="s">
        <v>91</v>
      </c>
      <c r="C48" s="139">
        <v>354</v>
      </c>
      <c r="D48" s="108" t="s">
        <v>12</v>
      </c>
      <c r="E48" s="61">
        <v>2.5</v>
      </c>
      <c r="F48" s="62">
        <f>C48*E48</f>
        <v>885</v>
      </c>
      <c r="G48" s="61">
        <v>1.5</v>
      </c>
      <c r="H48" s="62">
        <f>C48*G48</f>
        <v>531</v>
      </c>
      <c r="I48" s="66">
        <f>F48+H48</f>
        <v>1416</v>
      </c>
      <c r="J48" s="128"/>
      <c r="K48" s="128"/>
    </row>
    <row r="49" spans="1:11" ht="15" customHeight="1" thickBot="1">
      <c r="A49" s="117" t="s">
        <v>36</v>
      </c>
      <c r="B49" s="110" t="s">
        <v>92</v>
      </c>
      <c r="C49" s="140">
        <v>354</v>
      </c>
      <c r="D49" s="112" t="s">
        <v>12</v>
      </c>
      <c r="E49" s="113">
        <v>14</v>
      </c>
      <c r="F49" s="114">
        <f>C49*E49</f>
        <v>4956</v>
      </c>
      <c r="G49" s="113">
        <v>9</v>
      </c>
      <c r="H49" s="114">
        <f>C49*G49</f>
        <v>3186</v>
      </c>
      <c r="I49" s="115">
        <f>F49+H49</f>
        <v>8142</v>
      </c>
      <c r="J49" s="128"/>
      <c r="K49" s="128"/>
    </row>
    <row r="50" spans="1:11" ht="15" customHeight="1" thickBot="1">
      <c r="A50" s="2"/>
      <c r="B50" s="1"/>
      <c r="C50" s="5"/>
      <c r="D50" s="4"/>
      <c r="E50" s="217">
        <f>SUM(F48:F49)</f>
        <v>5841</v>
      </c>
      <c r="F50" s="218"/>
      <c r="G50" s="217">
        <f>SUM(H48:H49)</f>
        <v>3717</v>
      </c>
      <c r="H50" s="218"/>
      <c r="I50" s="41">
        <f>SUM(I48:I49)</f>
        <v>9558</v>
      </c>
      <c r="J50" s="13">
        <f>E50</f>
        <v>5841</v>
      </c>
      <c r="K50" s="13">
        <f>G50</f>
        <v>3717</v>
      </c>
    </row>
    <row r="51" spans="1:9" ht="15" customHeight="1" thickBot="1">
      <c r="A51" s="169"/>
      <c r="B51" s="166"/>
      <c r="C51" s="167"/>
      <c r="D51" s="168"/>
      <c r="E51" s="58"/>
      <c r="F51" s="58"/>
      <c r="G51" s="58"/>
      <c r="H51" s="58"/>
      <c r="I51" s="59"/>
    </row>
    <row r="52" spans="1:9" ht="15" customHeight="1" thickBot="1">
      <c r="A52" s="28" t="s">
        <v>38</v>
      </c>
      <c r="B52" s="29" t="s">
        <v>62</v>
      </c>
      <c r="C52" s="30"/>
      <c r="D52" s="31"/>
      <c r="E52" s="32"/>
      <c r="F52" s="33"/>
      <c r="G52" s="32"/>
      <c r="H52" s="33"/>
      <c r="I52" s="34"/>
    </row>
    <row r="53" spans="1:11" ht="12.75">
      <c r="A53" s="107" t="s">
        <v>39</v>
      </c>
      <c r="B53" s="152" t="s">
        <v>117</v>
      </c>
      <c r="C53" s="139">
        <v>60</v>
      </c>
      <c r="D53" s="108" t="s">
        <v>12</v>
      </c>
      <c r="E53" s="61">
        <v>30</v>
      </c>
      <c r="F53" s="62">
        <f aca="true" t="shared" si="0" ref="F53:F58">C53*E53</f>
        <v>1800</v>
      </c>
      <c r="G53" s="61">
        <v>15</v>
      </c>
      <c r="H53" s="62">
        <f aca="true" t="shared" si="1" ref="H53:H58">C53*G53</f>
        <v>900</v>
      </c>
      <c r="I53" s="66">
        <f aca="true" t="shared" si="2" ref="I53:I58">F53+H53</f>
        <v>2700</v>
      </c>
      <c r="J53" s="128"/>
      <c r="K53" s="128"/>
    </row>
    <row r="54" spans="1:11" ht="12.75">
      <c r="A54" s="125" t="s">
        <v>42</v>
      </c>
      <c r="B54" s="42" t="s">
        <v>118</v>
      </c>
      <c r="C54" s="127">
        <v>60</v>
      </c>
      <c r="D54" s="44" t="s">
        <v>12</v>
      </c>
      <c r="E54" s="45">
        <v>35</v>
      </c>
      <c r="F54" s="46">
        <f t="shared" si="0"/>
        <v>2100</v>
      </c>
      <c r="G54" s="45">
        <v>12</v>
      </c>
      <c r="H54" s="46">
        <f t="shared" si="1"/>
        <v>720</v>
      </c>
      <c r="I54" s="67">
        <f t="shared" si="2"/>
        <v>2820</v>
      </c>
      <c r="J54" s="128"/>
      <c r="K54" s="128"/>
    </row>
    <row r="55" spans="1:11" ht="12.75">
      <c r="A55" s="125" t="s">
        <v>43</v>
      </c>
      <c r="B55" s="42" t="s">
        <v>119</v>
      </c>
      <c r="C55" s="127">
        <v>14</v>
      </c>
      <c r="D55" s="44" t="s">
        <v>37</v>
      </c>
      <c r="E55" s="45">
        <v>36</v>
      </c>
      <c r="F55" s="46">
        <f t="shared" si="0"/>
        <v>504</v>
      </c>
      <c r="G55" s="45">
        <v>4.5</v>
      </c>
      <c r="H55" s="46">
        <f t="shared" si="1"/>
        <v>63</v>
      </c>
      <c r="I55" s="67">
        <f t="shared" si="2"/>
        <v>567</v>
      </c>
      <c r="J55" s="128"/>
      <c r="K55" s="128"/>
    </row>
    <row r="56" spans="1:11" ht="12.75">
      <c r="A56" s="125" t="s">
        <v>72</v>
      </c>
      <c r="B56" s="42" t="s">
        <v>120</v>
      </c>
      <c r="C56" s="127">
        <v>57</v>
      </c>
      <c r="D56" s="44" t="s">
        <v>12</v>
      </c>
      <c r="E56" s="45">
        <v>30</v>
      </c>
      <c r="F56" s="46">
        <f t="shared" si="0"/>
        <v>1710</v>
      </c>
      <c r="G56" s="45">
        <v>15</v>
      </c>
      <c r="H56" s="46">
        <f t="shared" si="1"/>
        <v>855</v>
      </c>
      <c r="I56" s="67">
        <f t="shared" si="2"/>
        <v>2565</v>
      </c>
      <c r="J56" s="128"/>
      <c r="K56" s="128"/>
    </row>
    <row r="57" spans="1:11" ht="12.75">
      <c r="A57" s="125" t="s">
        <v>138</v>
      </c>
      <c r="B57" s="42" t="s">
        <v>121</v>
      </c>
      <c r="C57" s="127">
        <v>57</v>
      </c>
      <c r="D57" s="44" t="s">
        <v>12</v>
      </c>
      <c r="E57" s="45">
        <v>8.5</v>
      </c>
      <c r="F57" s="46">
        <f>C57*E57</f>
        <v>484.5</v>
      </c>
      <c r="G57" s="45">
        <v>7</v>
      </c>
      <c r="H57" s="46">
        <f>C57*G57</f>
        <v>399</v>
      </c>
      <c r="I57" s="67">
        <f>F57+H57</f>
        <v>883.5</v>
      </c>
      <c r="J57" s="128"/>
      <c r="K57" s="128"/>
    </row>
    <row r="58" spans="1:11" ht="12.75">
      <c r="A58" s="125" t="s">
        <v>139</v>
      </c>
      <c r="B58" s="42" t="s">
        <v>122</v>
      </c>
      <c r="C58" s="127">
        <v>28</v>
      </c>
      <c r="D58" s="44" t="s">
        <v>37</v>
      </c>
      <c r="E58" s="45">
        <v>35</v>
      </c>
      <c r="F58" s="46">
        <f t="shared" si="0"/>
        <v>980</v>
      </c>
      <c r="G58" s="45">
        <v>8.5</v>
      </c>
      <c r="H58" s="46">
        <f t="shared" si="1"/>
        <v>238</v>
      </c>
      <c r="I58" s="67">
        <f t="shared" si="2"/>
        <v>1218</v>
      </c>
      <c r="J58" s="128"/>
      <c r="K58" s="128"/>
    </row>
    <row r="59" spans="1:11" ht="12.75">
      <c r="A59" s="125" t="s">
        <v>140</v>
      </c>
      <c r="B59" s="42" t="s">
        <v>123</v>
      </c>
      <c r="C59" s="43">
        <v>6</v>
      </c>
      <c r="D59" s="44" t="s">
        <v>37</v>
      </c>
      <c r="E59" s="45">
        <v>5</v>
      </c>
      <c r="F59" s="46">
        <f>C59*E59</f>
        <v>30</v>
      </c>
      <c r="G59" s="45">
        <v>3</v>
      </c>
      <c r="H59" s="46">
        <f>C59*G59</f>
        <v>18</v>
      </c>
      <c r="I59" s="67">
        <f>F59+H59</f>
        <v>48</v>
      </c>
      <c r="J59" s="128"/>
      <c r="K59" s="128"/>
    </row>
    <row r="60" spans="1:11" s="160" customFormat="1" ht="34.5" thickBot="1">
      <c r="A60" s="109" t="s">
        <v>141</v>
      </c>
      <c r="B60" s="161" t="s">
        <v>131</v>
      </c>
      <c r="C60" s="162">
        <v>9.5</v>
      </c>
      <c r="D60" s="164" t="s">
        <v>12</v>
      </c>
      <c r="E60" s="163">
        <v>200</v>
      </c>
      <c r="F60" s="114">
        <f>C60*E60</f>
        <v>1900</v>
      </c>
      <c r="G60" s="163">
        <v>45</v>
      </c>
      <c r="H60" s="114">
        <f>C60*G60</f>
        <v>427.5</v>
      </c>
      <c r="I60" s="115">
        <f>F60+H60</f>
        <v>2327.5</v>
      </c>
      <c r="J60" s="159"/>
      <c r="K60" s="159"/>
    </row>
    <row r="61" spans="1:11" s="101" customFormat="1" ht="15" customHeight="1" thickBot="1">
      <c r="A61" s="145"/>
      <c r="B61" s="146"/>
      <c r="C61" s="147"/>
      <c r="D61" s="148"/>
      <c r="E61" s="212">
        <f>SUM(F53:F60)</f>
        <v>9508.5</v>
      </c>
      <c r="F61" s="213"/>
      <c r="G61" s="212">
        <f>SUM(H53:H60)</f>
        <v>3620.5</v>
      </c>
      <c r="H61" s="213"/>
      <c r="I61" s="106">
        <f>SUM(I53:I60)</f>
        <v>13129</v>
      </c>
      <c r="J61" s="13">
        <f>E61</f>
        <v>9508.5</v>
      </c>
      <c r="K61" s="13">
        <f>G61</f>
        <v>3620.5</v>
      </c>
    </row>
    <row r="62" spans="6:8" ht="15" customHeight="1" thickBot="1">
      <c r="F62" s="6"/>
      <c r="H62" s="6"/>
    </row>
    <row r="63" spans="1:9" ht="15" customHeight="1" thickBot="1">
      <c r="A63" s="68" t="s">
        <v>41</v>
      </c>
      <c r="B63" s="131" t="s">
        <v>47</v>
      </c>
      <c r="C63" s="132"/>
      <c r="D63" s="133"/>
      <c r="E63" s="134"/>
      <c r="F63" s="135"/>
      <c r="G63" s="134"/>
      <c r="H63" s="135"/>
      <c r="I63" s="136"/>
    </row>
    <row r="64" spans="1:11" s="101" customFormat="1" ht="15" customHeight="1">
      <c r="A64" s="107"/>
      <c r="B64" s="64" t="s">
        <v>93</v>
      </c>
      <c r="C64" s="65"/>
      <c r="D64" s="108"/>
      <c r="E64" s="61"/>
      <c r="F64" s="62"/>
      <c r="G64" s="61"/>
      <c r="H64" s="62"/>
      <c r="I64" s="66"/>
      <c r="J64" s="130"/>
      <c r="K64" s="130"/>
    </row>
    <row r="65" spans="1:11" s="101" customFormat="1" ht="15" customHeight="1">
      <c r="A65" s="125" t="s">
        <v>63</v>
      </c>
      <c r="B65" s="42" t="s">
        <v>124</v>
      </c>
      <c r="C65" s="43">
        <v>2</v>
      </c>
      <c r="D65" s="44" t="s">
        <v>76</v>
      </c>
      <c r="E65" s="45">
        <v>420</v>
      </c>
      <c r="F65" s="46">
        <f>C65*E65</f>
        <v>840</v>
      </c>
      <c r="G65" s="45">
        <v>150</v>
      </c>
      <c r="H65" s="46">
        <f>C65*G65</f>
        <v>300</v>
      </c>
      <c r="I65" s="67">
        <f>F65+H65</f>
        <v>1140</v>
      </c>
      <c r="J65" s="130"/>
      <c r="K65" s="130"/>
    </row>
    <row r="66" spans="1:11" s="101" customFormat="1" ht="15" customHeight="1">
      <c r="A66" s="125" t="s">
        <v>44</v>
      </c>
      <c r="B66" s="42" t="s">
        <v>125</v>
      </c>
      <c r="C66" s="43">
        <v>4</v>
      </c>
      <c r="D66" s="44" t="s">
        <v>76</v>
      </c>
      <c r="E66" s="45">
        <v>350</v>
      </c>
      <c r="F66" s="46">
        <f>C66*E66</f>
        <v>1400</v>
      </c>
      <c r="G66" s="45">
        <v>120</v>
      </c>
      <c r="H66" s="46">
        <f>C66*G66</f>
        <v>480</v>
      </c>
      <c r="I66" s="67">
        <f>F66+H66</f>
        <v>1880</v>
      </c>
      <c r="J66" s="130"/>
      <c r="K66" s="130"/>
    </row>
    <row r="67" spans="1:11" s="101" customFormat="1" ht="15" customHeight="1">
      <c r="A67" s="125"/>
      <c r="B67" s="42" t="s">
        <v>95</v>
      </c>
      <c r="C67" s="43"/>
      <c r="D67" s="44"/>
      <c r="E67" s="45"/>
      <c r="F67" s="46"/>
      <c r="G67" s="45"/>
      <c r="H67" s="46"/>
      <c r="I67" s="67"/>
      <c r="J67" s="130"/>
      <c r="K67" s="130"/>
    </row>
    <row r="68" spans="1:11" s="101" customFormat="1" ht="15" customHeight="1" thickBot="1">
      <c r="A68" s="109" t="s">
        <v>94</v>
      </c>
      <c r="B68" s="110" t="s">
        <v>116</v>
      </c>
      <c r="C68" s="111">
        <v>1</v>
      </c>
      <c r="D68" s="112" t="s">
        <v>11</v>
      </c>
      <c r="E68" s="113">
        <v>425</v>
      </c>
      <c r="F68" s="114">
        <f>C68*E68</f>
        <v>425</v>
      </c>
      <c r="G68" s="113">
        <v>80</v>
      </c>
      <c r="H68" s="114">
        <f>C68*G68</f>
        <v>80</v>
      </c>
      <c r="I68" s="115">
        <f>F68+H68</f>
        <v>505</v>
      </c>
      <c r="J68" s="130"/>
      <c r="K68" s="130"/>
    </row>
    <row r="69" spans="1:11" ht="15" customHeight="1" thickBot="1">
      <c r="A69" s="2"/>
      <c r="B69" s="1"/>
      <c r="C69" s="5"/>
      <c r="D69" s="4"/>
      <c r="E69" s="200">
        <f>SUM(F64:F68)</f>
        <v>2665</v>
      </c>
      <c r="F69" s="201"/>
      <c r="G69" s="201">
        <f>SUM(H64:H68)</f>
        <v>860</v>
      </c>
      <c r="H69" s="201"/>
      <c r="I69" s="137">
        <f>SUM(I64:I68)</f>
        <v>3525</v>
      </c>
      <c r="J69" s="13">
        <f>E69</f>
        <v>2665</v>
      </c>
      <c r="K69" s="13">
        <f>G69</f>
        <v>860</v>
      </c>
    </row>
    <row r="70" spans="6:8" ht="15" customHeight="1" thickBot="1">
      <c r="F70" s="6"/>
      <c r="H70" s="6"/>
    </row>
    <row r="71" spans="1:9" ht="15" customHeight="1" thickBot="1">
      <c r="A71" s="68" t="s">
        <v>45</v>
      </c>
      <c r="B71" s="131" t="s">
        <v>75</v>
      </c>
      <c r="C71" s="132"/>
      <c r="D71" s="133"/>
      <c r="E71" s="134"/>
      <c r="F71" s="135"/>
      <c r="G71" s="134"/>
      <c r="H71" s="135"/>
      <c r="I71" s="136"/>
    </row>
    <row r="72" spans="1:11" ht="15" customHeight="1">
      <c r="A72" s="107" t="s">
        <v>46</v>
      </c>
      <c r="B72" s="64" t="s">
        <v>132</v>
      </c>
      <c r="C72" s="139">
        <v>354</v>
      </c>
      <c r="D72" s="108" t="s">
        <v>12</v>
      </c>
      <c r="E72" s="61">
        <v>2.8</v>
      </c>
      <c r="F72" s="62">
        <f>C72*E72</f>
        <v>991.2</v>
      </c>
      <c r="G72" s="61">
        <v>2</v>
      </c>
      <c r="H72" s="62">
        <f>C72*G72</f>
        <v>708</v>
      </c>
      <c r="I72" s="66">
        <f>F72+H72</f>
        <v>1699.2</v>
      </c>
      <c r="J72" s="128"/>
      <c r="K72" s="128"/>
    </row>
    <row r="73" spans="1:9" ht="22.5">
      <c r="A73" s="125" t="s">
        <v>142</v>
      </c>
      <c r="B73" s="63" t="s">
        <v>98</v>
      </c>
      <c r="C73" s="60">
        <v>354</v>
      </c>
      <c r="D73" s="44" t="s">
        <v>12</v>
      </c>
      <c r="E73" s="45">
        <v>10</v>
      </c>
      <c r="F73" s="46">
        <f>C73*E73</f>
        <v>3540</v>
      </c>
      <c r="G73" s="45">
        <v>9.5</v>
      </c>
      <c r="H73" s="46">
        <f>C73*G73</f>
        <v>3363</v>
      </c>
      <c r="I73" s="67">
        <f>F73+H73</f>
        <v>6903</v>
      </c>
    </row>
    <row r="74" spans="1:11" ht="23.25" thickBot="1">
      <c r="A74" s="109" t="s">
        <v>143</v>
      </c>
      <c r="B74" s="141" t="s">
        <v>133</v>
      </c>
      <c r="C74" s="111">
        <v>14</v>
      </c>
      <c r="D74" s="112" t="s">
        <v>12</v>
      </c>
      <c r="E74" s="113">
        <v>9</v>
      </c>
      <c r="F74" s="114">
        <f>C74*E74</f>
        <v>126</v>
      </c>
      <c r="G74" s="113">
        <v>7</v>
      </c>
      <c r="H74" s="114">
        <f>C74*G74</f>
        <v>98</v>
      </c>
      <c r="I74" s="115">
        <f>F74+H74</f>
        <v>224</v>
      </c>
      <c r="J74" s="128"/>
      <c r="K74" s="128"/>
    </row>
    <row r="75" spans="1:11" ht="15" customHeight="1" thickBot="1">
      <c r="A75" s="2"/>
      <c r="B75" s="1"/>
      <c r="C75" s="5"/>
      <c r="D75" s="4"/>
      <c r="E75" s="200">
        <f>SUM(F72:F74)</f>
        <v>4657.2</v>
      </c>
      <c r="F75" s="201"/>
      <c r="G75" s="201">
        <f>SUM(H72:H74)</f>
        <v>4169</v>
      </c>
      <c r="H75" s="201"/>
      <c r="I75" s="137">
        <f>SUM(I72:I74)</f>
        <v>8826.2</v>
      </c>
      <c r="J75" s="13">
        <f>E75</f>
        <v>4657.2</v>
      </c>
      <c r="K75" s="13">
        <f>G75</f>
        <v>4169</v>
      </c>
    </row>
    <row r="76" spans="1:9" ht="15" customHeight="1" thickBot="1">
      <c r="A76" s="2"/>
      <c r="B76" s="1"/>
      <c r="C76" s="5"/>
      <c r="D76" s="4"/>
      <c r="E76" s="142"/>
      <c r="F76" s="142"/>
      <c r="G76" s="142"/>
      <c r="H76" s="142"/>
      <c r="I76" s="143"/>
    </row>
    <row r="77" spans="1:11" ht="15" customHeight="1" thickBot="1">
      <c r="A77" s="28" t="s">
        <v>48</v>
      </c>
      <c r="B77" s="29" t="s">
        <v>129</v>
      </c>
      <c r="C77" s="30"/>
      <c r="D77" s="31"/>
      <c r="E77" s="32"/>
      <c r="F77" s="33"/>
      <c r="G77" s="32"/>
      <c r="H77" s="33"/>
      <c r="I77" s="34"/>
      <c r="J77" s="128"/>
      <c r="K77" s="128"/>
    </row>
    <row r="78" spans="1:11" ht="24" customHeight="1" thickBot="1">
      <c r="A78" s="117" t="s">
        <v>49</v>
      </c>
      <c r="B78" s="153" t="s">
        <v>130</v>
      </c>
      <c r="C78" s="154">
        <v>7</v>
      </c>
      <c r="D78" s="155" t="s">
        <v>12</v>
      </c>
      <c r="E78" s="156">
        <v>45</v>
      </c>
      <c r="F78" s="157">
        <f>C78*E78</f>
        <v>315</v>
      </c>
      <c r="G78" s="156">
        <v>6</v>
      </c>
      <c r="H78" s="157">
        <f>C78*G78</f>
        <v>42</v>
      </c>
      <c r="I78" s="158">
        <f>F78+H78</f>
        <v>357</v>
      </c>
      <c r="J78" s="128"/>
      <c r="K78" s="128"/>
    </row>
    <row r="79" spans="1:11" ht="15" customHeight="1" thickBot="1">
      <c r="A79" s="2"/>
      <c r="B79" s="1"/>
      <c r="C79" s="5"/>
      <c r="D79" s="4"/>
      <c r="E79" s="200">
        <f>SUM(F78:F78)</f>
        <v>315</v>
      </c>
      <c r="F79" s="201"/>
      <c r="G79" s="201">
        <f>SUM(H78:H78)</f>
        <v>42</v>
      </c>
      <c r="H79" s="201"/>
      <c r="I79" s="137">
        <f>SUM(I78:I78)</f>
        <v>357</v>
      </c>
      <c r="J79" s="128"/>
      <c r="K79" s="128"/>
    </row>
    <row r="80" spans="1:11" s="101" customFormat="1" ht="15" customHeight="1" thickBot="1">
      <c r="A80" s="145"/>
      <c r="B80" s="146"/>
      <c r="C80" s="147"/>
      <c r="D80" s="148"/>
      <c r="E80" s="149"/>
      <c r="F80" s="149"/>
      <c r="G80" s="149"/>
      <c r="H80" s="149"/>
      <c r="I80" s="150"/>
      <c r="J80" s="144"/>
      <c r="K80" s="144"/>
    </row>
    <row r="81" spans="1:9" ht="15" customHeight="1" thickBot="1">
      <c r="A81" s="28" t="s">
        <v>65</v>
      </c>
      <c r="B81" s="29" t="s">
        <v>96</v>
      </c>
      <c r="C81" s="30"/>
      <c r="D81" s="31"/>
      <c r="E81" s="32"/>
      <c r="F81" s="33"/>
      <c r="G81" s="32"/>
      <c r="H81" s="33"/>
      <c r="I81" s="34"/>
    </row>
    <row r="82" spans="1:9" ht="15" customHeight="1" thickBot="1">
      <c r="A82" s="118" t="s">
        <v>66</v>
      </c>
      <c r="B82" s="138" t="s">
        <v>67</v>
      </c>
      <c r="C82" s="120">
        <v>57</v>
      </c>
      <c r="D82" s="121" t="s">
        <v>12</v>
      </c>
      <c r="E82" s="122">
        <v>11</v>
      </c>
      <c r="F82" s="123">
        <f>C82*E82</f>
        <v>627</v>
      </c>
      <c r="G82" s="122">
        <v>7</v>
      </c>
      <c r="H82" s="123">
        <f>C82*G82</f>
        <v>399</v>
      </c>
      <c r="I82" s="124">
        <f>F82+H82</f>
        <v>1026</v>
      </c>
    </row>
    <row r="83" spans="1:11" ht="15" customHeight="1" thickBot="1">
      <c r="A83" s="2"/>
      <c r="B83" s="1"/>
      <c r="C83" s="5"/>
      <c r="D83" s="4"/>
      <c r="E83" s="200">
        <f>SUM(F82:F82)</f>
        <v>627</v>
      </c>
      <c r="F83" s="201"/>
      <c r="G83" s="201">
        <f>SUM(H82:H82)</f>
        <v>399</v>
      </c>
      <c r="H83" s="201"/>
      <c r="I83" s="137">
        <f>SUM(I82:I82)</f>
        <v>1026</v>
      </c>
      <c r="J83" s="13">
        <f>E83</f>
        <v>627</v>
      </c>
      <c r="K83" s="13">
        <f>G83</f>
        <v>399</v>
      </c>
    </row>
    <row r="84" spans="1:11" s="101" customFormat="1" ht="15" customHeight="1" thickBot="1">
      <c r="A84" s="145"/>
      <c r="B84" s="146"/>
      <c r="C84" s="147"/>
      <c r="D84" s="148"/>
      <c r="E84" s="149"/>
      <c r="F84" s="149"/>
      <c r="G84" s="149"/>
      <c r="H84" s="149"/>
      <c r="I84" s="150"/>
      <c r="J84" s="144"/>
      <c r="K84" s="144"/>
    </row>
    <row r="85" spans="1:9" ht="15" customHeight="1" thickBot="1">
      <c r="A85" s="28" t="s">
        <v>68</v>
      </c>
      <c r="B85" s="29" t="s">
        <v>97</v>
      </c>
      <c r="C85" s="30"/>
      <c r="D85" s="31"/>
      <c r="E85" s="32"/>
      <c r="F85" s="33"/>
      <c r="G85" s="32"/>
      <c r="H85" s="33"/>
      <c r="I85" s="34"/>
    </row>
    <row r="86" spans="1:10" ht="15" customHeight="1" thickBot="1">
      <c r="A86" s="118" t="s">
        <v>69</v>
      </c>
      <c r="B86" s="138" t="s">
        <v>73</v>
      </c>
      <c r="C86" s="120">
        <v>57</v>
      </c>
      <c r="D86" s="121" t="s">
        <v>12</v>
      </c>
      <c r="E86" s="122">
        <v>10</v>
      </c>
      <c r="F86" s="123">
        <f>C86*E86</f>
        <v>570</v>
      </c>
      <c r="G86" s="165">
        <v>5.9</v>
      </c>
      <c r="H86" s="123">
        <f>C86*G86</f>
        <v>336.3</v>
      </c>
      <c r="I86" s="124">
        <f>F86+H86</f>
        <v>906.3</v>
      </c>
      <c r="J86" s="13">
        <v>6.1</v>
      </c>
    </row>
    <row r="87" spans="1:11" ht="15" customHeight="1" thickBot="1">
      <c r="A87" s="2"/>
      <c r="B87" s="1"/>
      <c r="C87" s="5"/>
      <c r="D87" s="4"/>
      <c r="E87" s="200">
        <f>SUM(F86:F86)</f>
        <v>570</v>
      </c>
      <c r="F87" s="201"/>
      <c r="G87" s="201">
        <f>SUM(H86:H86)</f>
        <v>336.3</v>
      </c>
      <c r="H87" s="201"/>
      <c r="I87" s="137">
        <f>SUM(I86:I86)</f>
        <v>906.3</v>
      </c>
      <c r="J87" s="13">
        <f>E87</f>
        <v>570</v>
      </c>
      <c r="K87" s="13">
        <f>G87</f>
        <v>336.3</v>
      </c>
    </row>
    <row r="88" spans="1:11" s="101" customFormat="1" ht="15" customHeight="1" thickBot="1">
      <c r="A88" s="145"/>
      <c r="B88" s="146"/>
      <c r="C88" s="147"/>
      <c r="D88" s="148"/>
      <c r="E88" s="149"/>
      <c r="F88" s="149"/>
      <c r="G88" s="149"/>
      <c r="H88" s="149"/>
      <c r="I88" s="150"/>
      <c r="J88" s="144"/>
      <c r="K88" s="144"/>
    </row>
    <row r="89" spans="1:12" s="101" customFormat="1" ht="18.75" thickBot="1">
      <c r="A89" s="202" t="s">
        <v>54</v>
      </c>
      <c r="B89" s="203"/>
      <c r="C89" s="203"/>
      <c r="D89" s="204"/>
      <c r="E89" s="219">
        <f>E16+E23+E27+E35+E39+E45+E50+E61+E69+E75+E83+E87+E79</f>
        <v>45682.2</v>
      </c>
      <c r="F89" s="220"/>
      <c r="G89" s="220"/>
      <c r="H89" s="220"/>
      <c r="I89" s="221"/>
      <c r="J89" s="13">
        <f>SUM(J12:J88)</f>
        <v>45373.3</v>
      </c>
      <c r="K89" s="13">
        <f>SUM(K12:K88)</f>
        <v>22851.5</v>
      </c>
      <c r="L89" s="8"/>
    </row>
    <row r="90" spans="1:11" s="101" customFormat="1" ht="18.75" thickBot="1">
      <c r="A90" s="35"/>
      <c r="B90" s="36"/>
      <c r="C90" s="37"/>
      <c r="D90" s="38"/>
      <c r="E90" s="56"/>
      <c r="F90" s="16"/>
      <c r="G90" s="17"/>
      <c r="H90" s="16"/>
      <c r="I90" s="16"/>
      <c r="J90" s="144"/>
      <c r="K90" s="144"/>
    </row>
    <row r="91" spans="1:11" s="101" customFormat="1" ht="18.75" customHeight="1" thickBot="1">
      <c r="A91" s="202" t="s">
        <v>55</v>
      </c>
      <c r="B91" s="203"/>
      <c r="C91" s="203"/>
      <c r="D91" s="204"/>
      <c r="E91" s="214">
        <f>G16+G23+G27+G35+G39+G45+G50+G61+G69+G75+G83+G87+G79</f>
        <v>22893.5</v>
      </c>
      <c r="F91" s="215"/>
      <c r="G91" s="215"/>
      <c r="H91" s="215"/>
      <c r="I91" s="216"/>
      <c r="J91" s="144"/>
      <c r="K91" s="144"/>
    </row>
    <row r="92" spans="1:11" s="101" customFormat="1" ht="18.75" thickBot="1">
      <c r="A92" s="35"/>
      <c r="B92" s="36"/>
      <c r="C92" s="39"/>
      <c r="D92" s="40"/>
      <c r="E92" s="11"/>
      <c r="F92" s="16"/>
      <c r="G92" s="8"/>
      <c r="H92" s="16"/>
      <c r="I92" s="16"/>
      <c r="J92" s="144"/>
      <c r="K92" s="144"/>
    </row>
    <row r="93" spans="1:13" s="101" customFormat="1" ht="18.75" customHeight="1" thickBot="1">
      <c r="A93" s="202" t="s">
        <v>56</v>
      </c>
      <c r="B93" s="203"/>
      <c r="C93" s="203"/>
      <c r="D93" s="204"/>
      <c r="E93" s="225">
        <f>I16+I23+I27+I35+I39+I45+I50+I61+I69+I75+I83+I87+I79</f>
        <v>68575.7</v>
      </c>
      <c r="F93" s="226"/>
      <c r="G93" s="226"/>
      <c r="H93" s="226"/>
      <c r="I93" s="227"/>
      <c r="J93" s="13">
        <f>J89+K89</f>
        <v>68224.8</v>
      </c>
      <c r="K93" s="222" t="s">
        <v>128</v>
      </c>
      <c r="L93" s="223"/>
      <c r="M93" s="224"/>
    </row>
    <row r="94" spans="1:11" s="101" customFormat="1" ht="12.75">
      <c r="A94" s="102"/>
      <c r="C94" s="103"/>
      <c r="D94" s="104"/>
      <c r="E94" s="105"/>
      <c r="F94" s="151"/>
      <c r="H94" s="151"/>
      <c r="I94" s="151"/>
      <c r="J94" s="144"/>
      <c r="K94" s="144"/>
    </row>
    <row r="95" spans="1:11" s="101" customFormat="1" ht="12.75">
      <c r="A95" s="102"/>
      <c r="C95" s="103"/>
      <c r="D95" s="104"/>
      <c r="E95" s="105"/>
      <c r="F95" s="151"/>
      <c r="H95" s="151"/>
      <c r="I95" s="151"/>
      <c r="J95" s="144"/>
      <c r="K95" s="144"/>
    </row>
    <row r="96" spans="1:11" s="101" customFormat="1" ht="12.75">
      <c r="A96" s="102"/>
      <c r="C96" s="103"/>
      <c r="D96" s="104"/>
      <c r="E96" s="105"/>
      <c r="F96" s="151"/>
      <c r="H96" s="151"/>
      <c r="I96" s="151"/>
      <c r="J96" s="144"/>
      <c r="K96" s="144"/>
    </row>
    <row r="97" spans="1:11" s="101" customFormat="1" ht="12.75">
      <c r="A97" s="102"/>
      <c r="C97" s="103"/>
      <c r="D97" s="104"/>
      <c r="E97" s="105"/>
      <c r="F97" s="151"/>
      <c r="H97" s="151"/>
      <c r="I97" s="151"/>
      <c r="J97" s="144"/>
      <c r="K97" s="144"/>
    </row>
    <row r="98" spans="1:11" s="101" customFormat="1" ht="12.75">
      <c r="A98" s="102"/>
      <c r="C98" s="103"/>
      <c r="D98" s="104"/>
      <c r="E98" s="105"/>
      <c r="F98" s="151"/>
      <c r="H98" s="151"/>
      <c r="I98" s="151"/>
      <c r="J98" s="144"/>
      <c r="K98" s="144"/>
    </row>
    <row r="99" spans="1:11" s="101" customFormat="1" ht="12.75">
      <c r="A99" s="102"/>
      <c r="C99" s="103"/>
      <c r="D99" s="104"/>
      <c r="E99" s="105"/>
      <c r="F99" s="151"/>
      <c r="H99" s="151"/>
      <c r="I99" s="151"/>
      <c r="J99" s="144"/>
      <c r="K99" s="144"/>
    </row>
    <row r="100" spans="1:11" s="101" customFormat="1" ht="12.75">
      <c r="A100" s="102"/>
      <c r="C100" s="103"/>
      <c r="D100" s="104"/>
      <c r="E100" s="105"/>
      <c r="F100" s="151"/>
      <c r="H100" s="151"/>
      <c r="I100" s="151"/>
      <c r="J100" s="144"/>
      <c r="K100" s="144"/>
    </row>
    <row r="101" spans="1:11" s="101" customFormat="1" ht="12.75">
      <c r="A101" s="102"/>
      <c r="C101" s="103"/>
      <c r="D101" s="104"/>
      <c r="E101" s="105"/>
      <c r="F101" s="151"/>
      <c r="H101" s="151"/>
      <c r="I101" s="151"/>
      <c r="J101" s="144"/>
      <c r="K101" s="144"/>
    </row>
    <row r="102" spans="1:11" s="101" customFormat="1" ht="12.75">
      <c r="A102" s="102"/>
      <c r="C102" s="103"/>
      <c r="D102" s="104"/>
      <c r="E102" s="105"/>
      <c r="F102" s="151"/>
      <c r="H102" s="151"/>
      <c r="I102" s="151"/>
      <c r="J102" s="144"/>
      <c r="K102" s="144"/>
    </row>
    <row r="103" spans="1:11" s="101" customFormat="1" ht="12.75">
      <c r="A103" s="102"/>
      <c r="C103" s="103"/>
      <c r="D103" s="104"/>
      <c r="E103" s="105"/>
      <c r="F103" s="151"/>
      <c r="H103" s="151"/>
      <c r="I103" s="151"/>
      <c r="J103" s="144"/>
      <c r="K103" s="144"/>
    </row>
    <row r="104" spans="1:11" s="101" customFormat="1" ht="12.75">
      <c r="A104" s="102"/>
      <c r="C104" s="103"/>
      <c r="D104" s="104"/>
      <c r="E104" s="105"/>
      <c r="F104" s="151"/>
      <c r="H104" s="151"/>
      <c r="I104" s="151"/>
      <c r="J104" s="144"/>
      <c r="K104" s="144"/>
    </row>
    <row r="105" spans="1:11" s="101" customFormat="1" ht="12.75">
      <c r="A105" s="102"/>
      <c r="C105" s="103"/>
      <c r="D105" s="104"/>
      <c r="E105" s="105"/>
      <c r="F105" s="151"/>
      <c r="H105" s="151"/>
      <c r="I105" s="151"/>
      <c r="J105" s="144"/>
      <c r="K105" s="144"/>
    </row>
    <row r="106" spans="1:11" s="101" customFormat="1" ht="12.75">
      <c r="A106" s="102"/>
      <c r="C106" s="103"/>
      <c r="D106" s="104"/>
      <c r="E106" s="105"/>
      <c r="F106" s="151"/>
      <c r="H106" s="151"/>
      <c r="I106" s="151"/>
      <c r="J106" s="144"/>
      <c r="K106" s="144"/>
    </row>
    <row r="107" spans="1:11" s="101" customFormat="1" ht="12.75">
      <c r="A107" s="102"/>
      <c r="C107" s="103"/>
      <c r="D107" s="104"/>
      <c r="E107" s="105"/>
      <c r="F107" s="151"/>
      <c r="H107" s="151"/>
      <c r="I107" s="151"/>
      <c r="J107" s="144"/>
      <c r="K107" s="144"/>
    </row>
    <row r="108" spans="1:11" s="101" customFormat="1" ht="12.75">
      <c r="A108" s="102"/>
      <c r="C108" s="103"/>
      <c r="D108" s="104"/>
      <c r="E108" s="105"/>
      <c r="F108" s="151"/>
      <c r="H108" s="151"/>
      <c r="I108" s="151"/>
      <c r="J108" s="144"/>
      <c r="K108" s="144"/>
    </row>
    <row r="109" spans="1:11" s="101" customFormat="1" ht="12.75">
      <c r="A109" s="102"/>
      <c r="C109" s="103"/>
      <c r="D109" s="104"/>
      <c r="E109" s="105"/>
      <c r="F109" s="151"/>
      <c r="H109" s="151"/>
      <c r="I109" s="151"/>
      <c r="J109" s="144"/>
      <c r="K109" s="144"/>
    </row>
    <row r="110" spans="1:11" s="101" customFormat="1" ht="12.75">
      <c r="A110" s="102"/>
      <c r="C110" s="103"/>
      <c r="D110" s="104"/>
      <c r="E110" s="105"/>
      <c r="F110" s="151"/>
      <c r="H110" s="151"/>
      <c r="I110" s="151"/>
      <c r="J110" s="144"/>
      <c r="K110" s="144"/>
    </row>
    <row r="111" spans="1:11" s="101" customFormat="1" ht="12.75">
      <c r="A111" s="102"/>
      <c r="C111" s="103"/>
      <c r="D111" s="104"/>
      <c r="E111" s="105"/>
      <c r="F111" s="151"/>
      <c r="H111" s="151"/>
      <c r="I111" s="151"/>
      <c r="J111" s="144"/>
      <c r="K111" s="144"/>
    </row>
    <row r="112" spans="1:11" s="101" customFormat="1" ht="12.75">
      <c r="A112" s="102"/>
      <c r="C112" s="103"/>
      <c r="D112" s="104"/>
      <c r="E112" s="105"/>
      <c r="F112" s="151"/>
      <c r="H112" s="151"/>
      <c r="I112" s="151"/>
      <c r="J112" s="144"/>
      <c r="K112" s="144"/>
    </row>
    <row r="113" spans="1:11" s="101" customFormat="1" ht="12.75">
      <c r="A113" s="102"/>
      <c r="C113" s="103"/>
      <c r="D113" s="104"/>
      <c r="E113" s="105"/>
      <c r="F113" s="151"/>
      <c r="H113" s="151"/>
      <c r="I113" s="151"/>
      <c r="J113" s="144"/>
      <c r="K113" s="144"/>
    </row>
    <row r="114" spans="6:9" ht="12.75">
      <c r="F114" s="16"/>
      <c r="G114" s="8"/>
      <c r="H114" s="16"/>
      <c r="I114" s="16"/>
    </row>
    <row r="115" spans="6:9" ht="12.75">
      <c r="F115" s="16"/>
      <c r="G115" s="8"/>
      <c r="H115" s="16"/>
      <c r="I115" s="16"/>
    </row>
    <row r="116" spans="6:9" ht="12.75">
      <c r="F116" s="16"/>
      <c r="G116" s="8"/>
      <c r="H116" s="16"/>
      <c r="I116" s="16"/>
    </row>
    <row r="117" spans="6:9" ht="12.75">
      <c r="F117" s="16"/>
      <c r="G117" s="8"/>
      <c r="H117" s="16"/>
      <c r="I117" s="16"/>
    </row>
    <row r="118" spans="6:9" ht="12.75">
      <c r="F118" s="16"/>
      <c r="G118" s="8"/>
      <c r="H118" s="16"/>
      <c r="I118" s="16"/>
    </row>
    <row r="119" spans="6:9" ht="12.75">
      <c r="F119" s="16"/>
      <c r="G119" s="8"/>
      <c r="H119" s="16"/>
      <c r="I119" s="16"/>
    </row>
    <row r="120" spans="6:9" ht="12.75">
      <c r="F120" s="16"/>
      <c r="G120" s="8"/>
      <c r="H120" s="16"/>
      <c r="I120" s="16"/>
    </row>
    <row r="121" spans="6:9" ht="12.75">
      <c r="F121" s="16"/>
      <c r="G121" s="8"/>
      <c r="H121" s="16"/>
      <c r="I121" s="16"/>
    </row>
    <row r="122" spans="6:9" ht="12.75">
      <c r="F122" s="16"/>
      <c r="G122" s="8"/>
      <c r="H122" s="16"/>
      <c r="I122" s="16"/>
    </row>
    <row r="123" spans="6:9" ht="12.75">
      <c r="F123" s="16"/>
      <c r="G123" s="8"/>
      <c r="H123" s="16"/>
      <c r="I123" s="16"/>
    </row>
    <row r="124" spans="6:9" ht="12.75">
      <c r="F124" s="16"/>
      <c r="G124" s="8"/>
      <c r="H124" s="16"/>
      <c r="I124" s="16"/>
    </row>
    <row r="125" spans="6:9" ht="12.75">
      <c r="F125" s="16"/>
      <c r="G125" s="8"/>
      <c r="H125" s="16"/>
      <c r="I125" s="16"/>
    </row>
    <row r="126" spans="6:9" ht="12.75">
      <c r="F126" s="16"/>
      <c r="G126" s="8"/>
      <c r="H126" s="16"/>
      <c r="I126" s="16"/>
    </row>
    <row r="127" spans="6:9" ht="12.75">
      <c r="F127" s="16"/>
      <c r="G127" s="8"/>
      <c r="H127" s="16"/>
      <c r="I127" s="16"/>
    </row>
    <row r="128" spans="6:9" ht="12.75">
      <c r="F128" s="16"/>
      <c r="G128" s="8"/>
      <c r="H128" s="16"/>
      <c r="I128" s="16"/>
    </row>
    <row r="129" spans="6:9" ht="12.75">
      <c r="F129" s="16"/>
      <c r="G129" s="8"/>
      <c r="H129" s="16"/>
      <c r="I129" s="16"/>
    </row>
    <row r="130" spans="6:9" ht="12.75">
      <c r="F130" s="16"/>
      <c r="G130" s="8"/>
      <c r="H130" s="16"/>
      <c r="I130" s="16"/>
    </row>
    <row r="131" spans="6:9" ht="12.75">
      <c r="F131" s="16"/>
      <c r="G131" s="8"/>
      <c r="H131" s="16"/>
      <c r="I131" s="16"/>
    </row>
    <row r="132" spans="6:9" ht="12.75">
      <c r="F132" s="16"/>
      <c r="G132" s="8"/>
      <c r="H132" s="16"/>
      <c r="I132" s="16"/>
    </row>
    <row r="133" spans="6:9" ht="12.75">
      <c r="F133" s="16"/>
      <c r="G133" s="8"/>
      <c r="H133" s="16"/>
      <c r="I133" s="16"/>
    </row>
    <row r="134" spans="6:9" ht="12.75">
      <c r="F134" s="16"/>
      <c r="G134" s="8"/>
      <c r="H134" s="16"/>
      <c r="I134" s="16"/>
    </row>
    <row r="135" spans="6:9" ht="12.75">
      <c r="F135" s="16"/>
      <c r="G135" s="8"/>
      <c r="H135" s="16"/>
      <c r="I135" s="16"/>
    </row>
    <row r="136" spans="6:9" ht="12.75">
      <c r="F136" s="16"/>
      <c r="G136" s="8"/>
      <c r="H136" s="16"/>
      <c r="I136" s="16"/>
    </row>
    <row r="137" spans="6:9" ht="12.75">
      <c r="F137" s="16"/>
      <c r="G137" s="8"/>
      <c r="H137" s="16"/>
      <c r="I137" s="16"/>
    </row>
    <row r="138" spans="6:9" ht="12.75">
      <c r="F138" s="16"/>
      <c r="G138" s="8"/>
      <c r="H138" s="16"/>
      <c r="I138" s="16"/>
    </row>
    <row r="139" spans="6:9" ht="12.75">
      <c r="F139" s="16"/>
      <c r="G139" s="8"/>
      <c r="H139" s="16"/>
      <c r="I139" s="16"/>
    </row>
    <row r="140" spans="6:9" ht="12.75">
      <c r="F140" s="16"/>
      <c r="G140" s="8"/>
      <c r="H140" s="16"/>
      <c r="I140" s="16"/>
    </row>
    <row r="141" spans="6:9" ht="12.75">
      <c r="F141" s="16"/>
      <c r="G141" s="8"/>
      <c r="H141" s="16"/>
      <c r="I141" s="16"/>
    </row>
    <row r="142" spans="6:9" ht="12.75">
      <c r="F142" s="16"/>
      <c r="G142" s="8"/>
      <c r="H142" s="16"/>
      <c r="I142" s="16"/>
    </row>
    <row r="143" spans="6:9" ht="12.75">
      <c r="F143" s="16"/>
      <c r="G143" s="8"/>
      <c r="H143" s="16"/>
      <c r="I143" s="16"/>
    </row>
    <row r="144" spans="6:9" ht="12.75">
      <c r="F144" s="16"/>
      <c r="G144" s="8"/>
      <c r="H144" s="16"/>
      <c r="I144" s="16"/>
    </row>
    <row r="145" spans="6:9" ht="12.75">
      <c r="F145" s="16"/>
      <c r="G145" s="8"/>
      <c r="H145" s="16"/>
      <c r="I145" s="16"/>
    </row>
    <row r="146" spans="6:9" ht="12.75">
      <c r="F146" s="16"/>
      <c r="G146" s="8"/>
      <c r="H146" s="16"/>
      <c r="I146" s="16"/>
    </row>
    <row r="147" spans="6:9" ht="12.75">
      <c r="F147" s="16"/>
      <c r="G147" s="8"/>
      <c r="H147" s="16"/>
      <c r="I147" s="16"/>
    </row>
    <row r="148" spans="6:9" ht="12.75">
      <c r="F148" s="16"/>
      <c r="G148" s="8"/>
      <c r="H148" s="16"/>
      <c r="I148" s="16"/>
    </row>
    <row r="149" spans="6:9" ht="12.75">
      <c r="F149" s="16"/>
      <c r="G149" s="8"/>
      <c r="H149" s="16"/>
      <c r="I149" s="16"/>
    </row>
    <row r="150" spans="6:9" ht="12.75">
      <c r="F150" s="16"/>
      <c r="G150" s="8"/>
      <c r="H150" s="16"/>
      <c r="I150" s="16"/>
    </row>
    <row r="151" spans="6:9" ht="12.75">
      <c r="F151" s="16"/>
      <c r="G151" s="8"/>
      <c r="H151" s="16"/>
      <c r="I151" s="16"/>
    </row>
    <row r="152" spans="6:9" ht="12.75">
      <c r="F152" s="16"/>
      <c r="G152" s="8"/>
      <c r="H152" s="16"/>
      <c r="I152" s="16"/>
    </row>
    <row r="153" spans="6:9" ht="12.75">
      <c r="F153" s="16"/>
      <c r="G153" s="8"/>
      <c r="H153" s="16"/>
      <c r="I153" s="16"/>
    </row>
    <row r="154" spans="6:9" ht="12.75">
      <c r="F154" s="16"/>
      <c r="G154" s="8"/>
      <c r="H154" s="16"/>
      <c r="I154" s="16"/>
    </row>
    <row r="155" spans="6:9" ht="12.75">
      <c r="F155" s="16"/>
      <c r="G155" s="8"/>
      <c r="H155" s="16"/>
      <c r="I155" s="16"/>
    </row>
    <row r="156" spans="6:9" ht="12.75">
      <c r="F156" s="16"/>
      <c r="G156" s="8"/>
      <c r="H156" s="16"/>
      <c r="I156" s="16"/>
    </row>
    <row r="157" spans="6:9" ht="12.75">
      <c r="F157" s="16"/>
      <c r="G157" s="8"/>
      <c r="H157" s="16"/>
      <c r="I157" s="16"/>
    </row>
    <row r="158" spans="6:9" ht="12.75">
      <c r="F158" s="16"/>
      <c r="G158" s="8"/>
      <c r="H158" s="16"/>
      <c r="I158" s="16"/>
    </row>
    <row r="159" spans="6:9" ht="12.75">
      <c r="F159" s="16"/>
      <c r="G159" s="8"/>
      <c r="H159" s="16"/>
      <c r="I159" s="16"/>
    </row>
    <row r="160" spans="6:9" ht="12.75">
      <c r="F160" s="16"/>
      <c r="G160" s="8"/>
      <c r="H160" s="16"/>
      <c r="I160" s="16"/>
    </row>
    <row r="161" spans="6:9" ht="12.75">
      <c r="F161" s="16"/>
      <c r="G161" s="8"/>
      <c r="H161" s="16"/>
      <c r="I161" s="16"/>
    </row>
    <row r="162" spans="6:9" ht="12.75">
      <c r="F162" s="16"/>
      <c r="G162" s="8"/>
      <c r="H162" s="16"/>
      <c r="I162" s="16"/>
    </row>
    <row r="163" spans="6:9" ht="12.75">
      <c r="F163" s="16"/>
      <c r="G163" s="8"/>
      <c r="H163" s="16"/>
      <c r="I163" s="16"/>
    </row>
    <row r="164" spans="6:9" ht="12.75">
      <c r="F164" s="16"/>
      <c r="G164" s="8"/>
      <c r="H164" s="16"/>
      <c r="I164" s="16"/>
    </row>
    <row r="165" spans="6:9" ht="12.75">
      <c r="F165" s="16"/>
      <c r="G165" s="8"/>
      <c r="H165" s="16"/>
      <c r="I165" s="16"/>
    </row>
    <row r="166" spans="6:9" ht="12.75">
      <c r="F166" s="16"/>
      <c r="G166" s="8"/>
      <c r="H166" s="16"/>
      <c r="I166" s="16"/>
    </row>
    <row r="167" spans="6:9" ht="12.75">
      <c r="F167" s="16"/>
      <c r="G167" s="8"/>
      <c r="H167" s="16"/>
      <c r="I167" s="16"/>
    </row>
    <row r="168" spans="6:9" ht="12.75">
      <c r="F168" s="16"/>
      <c r="G168" s="8"/>
      <c r="H168" s="16"/>
      <c r="I168" s="16"/>
    </row>
    <row r="169" spans="6:9" ht="12.75">
      <c r="F169" s="16"/>
      <c r="G169" s="8"/>
      <c r="H169" s="16"/>
      <c r="I169" s="16"/>
    </row>
    <row r="170" spans="6:9" ht="12.75">
      <c r="F170" s="16"/>
      <c r="G170" s="8"/>
      <c r="H170" s="16"/>
      <c r="I170" s="16"/>
    </row>
    <row r="171" spans="6:9" ht="12.75">
      <c r="F171" s="16"/>
      <c r="G171" s="8"/>
      <c r="H171" s="16"/>
      <c r="I171" s="16"/>
    </row>
  </sheetData>
  <sheetProtection/>
  <mergeCells count="47">
    <mergeCell ref="G35:H35"/>
    <mergeCell ref="G10:H10"/>
    <mergeCell ref="E10:F10"/>
    <mergeCell ref="E16:F16"/>
    <mergeCell ref="G16:H16"/>
    <mergeCell ref="E27:F27"/>
    <mergeCell ref="G27:H27"/>
    <mergeCell ref="G61:H61"/>
    <mergeCell ref="K93:M93"/>
    <mergeCell ref="E23:F23"/>
    <mergeCell ref="G23:H23"/>
    <mergeCell ref="E93:I93"/>
    <mergeCell ref="E75:F75"/>
    <mergeCell ref="G75:H75"/>
    <mergeCell ref="E87:F87"/>
    <mergeCell ref="G87:H87"/>
    <mergeCell ref="E35:F35"/>
    <mergeCell ref="E91:I91"/>
    <mergeCell ref="E50:F50"/>
    <mergeCell ref="G50:H50"/>
    <mergeCell ref="E45:F45"/>
    <mergeCell ref="G45:H45"/>
    <mergeCell ref="A89:D89"/>
    <mergeCell ref="A91:D91"/>
    <mergeCell ref="E89:I89"/>
    <mergeCell ref="E83:F83"/>
    <mergeCell ref="G83:H83"/>
    <mergeCell ref="C5:I5"/>
    <mergeCell ref="A6:B6"/>
    <mergeCell ref="A7:B7"/>
    <mergeCell ref="C7:I7"/>
    <mergeCell ref="C6:I6"/>
    <mergeCell ref="E69:F69"/>
    <mergeCell ref="G69:H69"/>
    <mergeCell ref="E39:F39"/>
    <mergeCell ref="G39:H39"/>
    <mergeCell ref="E61:F61"/>
    <mergeCell ref="A8:B8"/>
    <mergeCell ref="C8:I8"/>
    <mergeCell ref="E79:F79"/>
    <mergeCell ref="G79:H79"/>
    <mergeCell ref="A93:D93"/>
    <mergeCell ref="A1:I1"/>
    <mergeCell ref="A2:I2"/>
    <mergeCell ref="A4:B4"/>
    <mergeCell ref="C4:I4"/>
    <mergeCell ref="A5:B5"/>
  </mergeCells>
  <printOptions horizontalCentered="1"/>
  <pageMargins left="0.7480314960629921" right="0.5905511811023623" top="1.3779527559055118" bottom="0.5905511811023623" header="0" footer="0"/>
  <pageSetup horizontalDpi="300" verticalDpi="300" orientation="portrait" paperSize="9" scale="90" r:id="rId1"/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15" zoomScaleSheetLayoutView="115" zoomScalePageLayoutView="0" workbookViewId="0" topLeftCell="A1">
      <selection activeCell="Q17" sqref="Q17"/>
    </sheetView>
  </sheetViews>
  <sheetFormatPr defaultColWidth="9.140625" defaultRowHeight="12.75"/>
  <cols>
    <col min="1" max="1" width="5.421875" style="69" bestFit="1" customWidth="1"/>
    <col min="2" max="2" width="29.57421875" style="69" customWidth="1"/>
    <col min="3" max="3" width="6.57421875" style="69" bestFit="1" customWidth="1"/>
    <col min="4" max="4" width="8.7109375" style="69" customWidth="1"/>
    <col min="5" max="5" width="6.421875" style="86" bestFit="1" customWidth="1"/>
    <col min="6" max="6" width="9.57421875" style="87" bestFit="1" customWidth="1"/>
    <col min="7" max="7" width="6.00390625" style="88" bestFit="1" customWidth="1"/>
    <col min="8" max="8" width="9.57421875" style="89" bestFit="1" customWidth="1"/>
    <col min="9" max="9" width="5.7109375" style="89" bestFit="1" customWidth="1"/>
    <col min="10" max="10" width="9.28125" style="89" customWidth="1"/>
    <col min="11" max="16384" width="9.140625" style="69" customWidth="1"/>
  </cols>
  <sheetData>
    <row r="1" spans="1:10" ht="18">
      <c r="A1" s="242" t="s">
        <v>135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.75">
      <c r="A2" s="230" t="s">
        <v>82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6.5" thickBot="1">
      <c r="A3" s="230"/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5.75">
      <c r="A4" s="172" t="s">
        <v>57</v>
      </c>
      <c r="B4" s="173"/>
      <c r="C4" s="233" t="s">
        <v>84</v>
      </c>
      <c r="D4" s="233"/>
      <c r="E4" s="233"/>
      <c r="F4" s="233"/>
      <c r="G4" s="233"/>
      <c r="H4" s="233"/>
      <c r="I4" s="233"/>
      <c r="J4" s="234"/>
    </row>
    <row r="5" spans="1:10" ht="15.75">
      <c r="A5" s="174" t="s">
        <v>58</v>
      </c>
      <c r="B5" s="170"/>
      <c r="C5" s="235" t="s">
        <v>85</v>
      </c>
      <c r="D5" s="235"/>
      <c r="E5" s="235"/>
      <c r="F5" s="235"/>
      <c r="G5" s="235"/>
      <c r="H5" s="235"/>
      <c r="I5" s="235"/>
      <c r="J5" s="236"/>
    </row>
    <row r="6" spans="1:10" ht="15.75">
      <c r="A6" s="175" t="s">
        <v>59</v>
      </c>
      <c r="B6" s="171"/>
      <c r="C6" s="237" t="s">
        <v>110</v>
      </c>
      <c r="D6" s="238"/>
      <c r="E6" s="238"/>
      <c r="F6" s="238"/>
      <c r="G6" s="238"/>
      <c r="H6" s="238"/>
      <c r="I6" s="238"/>
      <c r="J6" s="239"/>
    </row>
    <row r="7" spans="1:10" ht="15.75">
      <c r="A7" s="174" t="s">
        <v>71</v>
      </c>
      <c r="B7" s="170"/>
      <c r="C7" s="235" t="s">
        <v>111</v>
      </c>
      <c r="D7" s="235"/>
      <c r="E7" s="235"/>
      <c r="F7" s="235"/>
      <c r="G7" s="235"/>
      <c r="H7" s="235"/>
      <c r="I7" s="235"/>
      <c r="J7" s="236"/>
    </row>
    <row r="8" spans="1:10" s="8" customFormat="1" ht="15.75" customHeight="1" thickBot="1">
      <c r="A8" s="231" t="s">
        <v>70</v>
      </c>
      <c r="B8" s="232"/>
      <c r="C8" s="240" t="s">
        <v>87</v>
      </c>
      <c r="D8" s="240"/>
      <c r="E8" s="240"/>
      <c r="F8" s="240"/>
      <c r="G8" s="240"/>
      <c r="H8" s="240"/>
      <c r="I8" s="240"/>
      <c r="J8" s="241"/>
    </row>
    <row r="9" spans="5:10" ht="12" thickBot="1">
      <c r="E9" s="70"/>
      <c r="F9" s="71"/>
      <c r="G9" s="72"/>
      <c r="H9" s="73"/>
      <c r="I9" s="73"/>
      <c r="J9" s="73"/>
    </row>
    <row r="10" spans="5:10" ht="16.5" thickBot="1">
      <c r="E10" s="247" t="s">
        <v>77</v>
      </c>
      <c r="F10" s="249"/>
      <c r="G10" s="249"/>
      <c r="H10" s="249"/>
      <c r="I10" s="249"/>
      <c r="J10" s="248"/>
    </row>
    <row r="11" spans="1:10" ht="16.5" thickBot="1">
      <c r="A11" s="74" t="s">
        <v>0</v>
      </c>
      <c r="B11" s="75" t="s">
        <v>1</v>
      </c>
      <c r="C11" s="76" t="s">
        <v>78</v>
      </c>
      <c r="D11" s="77" t="s">
        <v>79</v>
      </c>
      <c r="E11" s="247">
        <v>1</v>
      </c>
      <c r="F11" s="248"/>
      <c r="G11" s="247">
        <v>2</v>
      </c>
      <c r="H11" s="248"/>
      <c r="I11" s="247">
        <v>3</v>
      </c>
      <c r="J11" s="248"/>
    </row>
    <row r="12" spans="1:10" ht="12" thickBot="1">
      <c r="A12" s="78"/>
      <c r="B12" s="79"/>
      <c r="C12" s="80" t="s">
        <v>80</v>
      </c>
      <c r="D12" s="81" t="s">
        <v>0</v>
      </c>
      <c r="E12" s="82" t="s">
        <v>80</v>
      </c>
      <c r="F12" s="83" t="s">
        <v>81</v>
      </c>
      <c r="G12" s="84" t="s">
        <v>80</v>
      </c>
      <c r="H12" s="85" t="s">
        <v>81</v>
      </c>
      <c r="I12" s="84" t="s">
        <v>80</v>
      </c>
      <c r="J12" s="85" t="s">
        <v>81</v>
      </c>
    </row>
    <row r="13" ht="12" thickBot="1">
      <c r="I13" s="88"/>
    </row>
    <row r="14" spans="1:12" ht="11.25">
      <c r="A14" s="176" t="str">
        <f>'Orç Unit. '!A13</f>
        <v>1.</v>
      </c>
      <c r="B14" s="177" t="str">
        <f>'Orç Unit. '!B13</f>
        <v>SERVIÇOS INICIAIS</v>
      </c>
      <c r="C14" s="191">
        <f aca="true" t="shared" si="0" ref="C14:C26">D14/$D$28*100</f>
        <v>1.08</v>
      </c>
      <c r="D14" s="178">
        <f>'Orç Unit. '!I16</f>
        <v>740</v>
      </c>
      <c r="E14" s="179">
        <v>1</v>
      </c>
      <c r="F14" s="180">
        <f>$D14*E14</f>
        <v>740</v>
      </c>
      <c r="G14" s="179"/>
      <c r="H14" s="180"/>
      <c r="I14" s="179"/>
      <c r="J14" s="181"/>
      <c r="K14" s="89"/>
      <c r="L14" s="89"/>
    </row>
    <row r="15" spans="1:12" ht="11.25">
      <c r="A15" s="182" t="str">
        <f>'Orç Unit. '!A18</f>
        <v>2.</v>
      </c>
      <c r="B15" s="90" t="str">
        <f>'Orç Unit. '!B18</f>
        <v>FUNDAÇÕES</v>
      </c>
      <c r="C15" s="94">
        <f t="shared" si="0"/>
        <v>11.87</v>
      </c>
      <c r="D15" s="91">
        <f>'Orç Unit. '!I23</f>
        <v>8143.2</v>
      </c>
      <c r="E15" s="92">
        <v>1</v>
      </c>
      <c r="F15" s="93">
        <f>$D15*E15</f>
        <v>8143.2</v>
      </c>
      <c r="G15" s="92"/>
      <c r="H15" s="93"/>
      <c r="I15" s="92"/>
      <c r="J15" s="183"/>
      <c r="K15" s="89"/>
      <c r="L15" s="89"/>
    </row>
    <row r="16" spans="1:12" ht="12.75" customHeight="1">
      <c r="A16" s="182" t="str">
        <f>'Orç Unit. '!A25</f>
        <v>3.</v>
      </c>
      <c r="B16" s="90" t="str">
        <f>'Orç Unit. '!B25</f>
        <v>IMPERMEABILIZAÇÕES</v>
      </c>
      <c r="C16" s="94">
        <f t="shared" si="0"/>
        <v>0.54</v>
      </c>
      <c r="D16" s="91">
        <f>'Orç Unit. '!I27</f>
        <v>368</v>
      </c>
      <c r="E16" s="92">
        <v>1</v>
      </c>
      <c r="F16" s="93">
        <f>$D16*E16</f>
        <v>368</v>
      </c>
      <c r="G16" s="92"/>
      <c r="H16" s="93"/>
      <c r="I16" s="92"/>
      <c r="J16" s="183"/>
      <c r="K16" s="89"/>
      <c r="L16" s="89"/>
    </row>
    <row r="17" spans="1:12" ht="11.25">
      <c r="A17" s="182" t="str">
        <f>'Orç Unit. '!A29</f>
        <v>4.</v>
      </c>
      <c r="B17" s="90" t="str">
        <f>'Orç Unit. '!B29</f>
        <v>CONTRAPISO</v>
      </c>
      <c r="C17" s="94">
        <f t="shared" si="0"/>
        <v>11.29</v>
      </c>
      <c r="D17" s="91">
        <f>'Orç Unit. '!I35</f>
        <v>7742</v>
      </c>
      <c r="E17" s="92"/>
      <c r="F17" s="93"/>
      <c r="G17" s="92">
        <v>1</v>
      </c>
      <c r="H17" s="93">
        <f aca="true" t="shared" si="1" ref="H17:H25">$D17*G17</f>
        <v>7742</v>
      </c>
      <c r="I17" s="92"/>
      <c r="J17" s="183"/>
      <c r="K17" s="89"/>
      <c r="L17" s="89"/>
    </row>
    <row r="18" spans="1:12" ht="11.25">
      <c r="A18" s="182" t="str">
        <f>'Orç Unit. '!A37</f>
        <v>5.</v>
      </c>
      <c r="B18" s="90" t="str">
        <f>'Orç Unit. '!B37</f>
        <v>ALVENARIA</v>
      </c>
      <c r="C18" s="94">
        <f t="shared" si="0"/>
        <v>9.04</v>
      </c>
      <c r="D18" s="91">
        <f>'Orç Unit. '!I39</f>
        <v>6200</v>
      </c>
      <c r="E18" s="92"/>
      <c r="F18" s="93"/>
      <c r="G18" s="92">
        <v>0.6</v>
      </c>
      <c r="H18" s="93">
        <f t="shared" si="1"/>
        <v>3720</v>
      </c>
      <c r="I18" s="92">
        <v>0.4</v>
      </c>
      <c r="J18" s="183">
        <f aca="true" t="shared" si="2" ref="J18:J24">$D18*I18</f>
        <v>2480</v>
      </c>
      <c r="K18" s="89"/>
      <c r="L18" s="89"/>
    </row>
    <row r="19" spans="1:12" ht="11.25">
      <c r="A19" s="182" t="str">
        <f>'Orç Unit. '!A41</f>
        <v>6.</v>
      </c>
      <c r="B19" s="95" t="str">
        <f>'Orç Unit. '!B41</f>
        <v>ESTRUTURA DE CONCRETO ARMADO</v>
      </c>
      <c r="C19" s="94">
        <f t="shared" si="0"/>
        <v>11.75</v>
      </c>
      <c r="D19" s="91">
        <f>'Orç Unit. '!I45</f>
        <v>8055</v>
      </c>
      <c r="E19" s="92">
        <v>0.6</v>
      </c>
      <c r="F19" s="93">
        <f>$D19*E19</f>
        <v>4833</v>
      </c>
      <c r="G19" s="92">
        <v>0.4</v>
      </c>
      <c r="H19" s="93">
        <f t="shared" si="1"/>
        <v>3222</v>
      </c>
      <c r="I19" s="92"/>
      <c r="J19" s="183"/>
      <c r="K19" s="89"/>
      <c r="L19" s="89"/>
    </row>
    <row r="20" spans="1:12" ht="11.25">
      <c r="A20" s="182" t="str">
        <f>'Orç Unit. '!A47</f>
        <v>7.</v>
      </c>
      <c r="B20" s="95" t="str">
        <f>'Orç Unit. '!B47</f>
        <v>REVESTIMENTOS DE PAREDES</v>
      </c>
      <c r="C20" s="94">
        <f t="shared" si="0"/>
        <v>13.94</v>
      </c>
      <c r="D20" s="91">
        <f>'Orç Unit. '!I50</f>
        <v>9558</v>
      </c>
      <c r="E20" s="92"/>
      <c r="F20" s="93"/>
      <c r="G20" s="92">
        <v>1</v>
      </c>
      <c r="H20" s="93">
        <f t="shared" si="1"/>
        <v>9558</v>
      </c>
      <c r="I20" s="92"/>
      <c r="J20" s="183"/>
      <c r="K20" s="89"/>
      <c r="L20" s="89"/>
    </row>
    <row r="21" spans="1:12" ht="11.25">
      <c r="A21" s="182" t="str">
        <f>'Orç Unit. '!A52</f>
        <v>8.</v>
      </c>
      <c r="B21" s="90" t="str">
        <f>'Orç Unit. '!B52</f>
        <v>COBERTURA</v>
      </c>
      <c r="C21" s="94">
        <f t="shared" si="0"/>
        <v>19.15</v>
      </c>
      <c r="D21" s="91">
        <f>'Orç Unit. '!I61</f>
        <v>13129</v>
      </c>
      <c r="E21" s="92"/>
      <c r="F21" s="93"/>
      <c r="G21" s="92">
        <v>1</v>
      </c>
      <c r="H21" s="93">
        <f t="shared" si="1"/>
        <v>13129</v>
      </c>
      <c r="I21" s="92"/>
      <c r="J21" s="183"/>
      <c r="K21" s="89"/>
      <c r="L21" s="89"/>
    </row>
    <row r="22" spans="1:12" ht="11.25">
      <c r="A22" s="182" t="str">
        <f>'Orç Unit. '!A63</f>
        <v>9.</v>
      </c>
      <c r="B22" s="90" t="str">
        <f>'Orç Unit. '!B63</f>
        <v>ESQUADRIAS/FERRAGENS</v>
      </c>
      <c r="C22" s="94">
        <f t="shared" si="0"/>
        <v>5.14</v>
      </c>
      <c r="D22" s="91">
        <f>'Orç Unit. '!I69</f>
        <v>3525</v>
      </c>
      <c r="E22" s="92"/>
      <c r="F22" s="93"/>
      <c r="G22" s="92"/>
      <c r="H22" s="93"/>
      <c r="I22" s="92">
        <v>1</v>
      </c>
      <c r="J22" s="183">
        <f t="shared" si="2"/>
        <v>3525</v>
      </c>
      <c r="K22" s="89"/>
      <c r="L22" s="89"/>
    </row>
    <row r="23" spans="1:12" ht="11.25">
      <c r="A23" s="182" t="str">
        <f>'Orç Unit. '!A71</f>
        <v>10.</v>
      </c>
      <c r="B23" s="90" t="str">
        <f>'Orç Unit. '!B71</f>
        <v>PINTURA </v>
      </c>
      <c r="C23" s="94">
        <f t="shared" si="0"/>
        <v>12.87</v>
      </c>
      <c r="D23" s="91">
        <f>'Orç Unit. '!I75</f>
        <v>8826.2</v>
      </c>
      <c r="E23" s="92"/>
      <c r="F23" s="93"/>
      <c r="G23" s="92"/>
      <c r="H23" s="93"/>
      <c r="I23" s="92">
        <v>1</v>
      </c>
      <c r="J23" s="183">
        <f t="shared" si="2"/>
        <v>8826.2</v>
      </c>
      <c r="K23" s="89"/>
      <c r="L23" s="89"/>
    </row>
    <row r="24" spans="1:12" ht="11.25">
      <c r="A24" s="182" t="str">
        <f>'Orç Unit. '!A77</f>
        <v>11.</v>
      </c>
      <c r="B24" s="90" t="str">
        <f>'Orç Unit. '!B77</f>
        <v>VIDROS</v>
      </c>
      <c r="C24" s="94">
        <f t="shared" si="0"/>
        <v>0.52</v>
      </c>
      <c r="D24" s="91">
        <f>'Orç Unit. '!I79</f>
        <v>357</v>
      </c>
      <c r="E24" s="92"/>
      <c r="F24" s="93"/>
      <c r="G24" s="92"/>
      <c r="H24" s="93"/>
      <c r="I24" s="92">
        <v>1</v>
      </c>
      <c r="J24" s="183">
        <f t="shared" si="2"/>
        <v>357</v>
      </c>
      <c r="K24" s="89"/>
      <c r="L24" s="89"/>
    </row>
    <row r="25" spans="1:12" ht="11.25">
      <c r="A25" s="182" t="str">
        <f>'Orç Unit. '!A81</f>
        <v>12.</v>
      </c>
      <c r="B25" s="95" t="str">
        <f>'Orç Unit. '!B81</f>
        <v>INSTALAÇÕES ELÉTRICAS </v>
      </c>
      <c r="C25" s="94">
        <f t="shared" si="0"/>
        <v>1.5</v>
      </c>
      <c r="D25" s="91">
        <f>'Orç Unit. '!I83</f>
        <v>1026</v>
      </c>
      <c r="E25" s="92"/>
      <c r="F25" s="93"/>
      <c r="G25" s="92">
        <v>0.5</v>
      </c>
      <c r="H25" s="93">
        <f t="shared" si="1"/>
        <v>513</v>
      </c>
      <c r="I25" s="92">
        <v>0.5</v>
      </c>
      <c r="J25" s="183">
        <f>$D25*I25</f>
        <v>513</v>
      </c>
      <c r="K25" s="89"/>
      <c r="L25" s="89"/>
    </row>
    <row r="26" spans="1:12" ht="12" thickBot="1">
      <c r="A26" s="184" t="str">
        <f>'Orç Unit. '!A85</f>
        <v>13.</v>
      </c>
      <c r="B26" s="185" t="str">
        <f>'Orç Unit. '!B85</f>
        <v>INSTALAÇÕES HIDROSANITÁRIAS</v>
      </c>
      <c r="C26" s="186">
        <f t="shared" si="0"/>
        <v>1.32</v>
      </c>
      <c r="D26" s="187">
        <f>'Orç Unit. '!I87</f>
        <v>906.3</v>
      </c>
      <c r="E26" s="188"/>
      <c r="F26" s="189"/>
      <c r="G26" s="188">
        <v>0.3</v>
      </c>
      <c r="H26" s="189">
        <f>$D26*G26</f>
        <v>271.89</v>
      </c>
      <c r="I26" s="188">
        <v>0.7</v>
      </c>
      <c r="J26" s="190">
        <f>$D26*I26</f>
        <v>634.41</v>
      </c>
      <c r="K26" s="89"/>
      <c r="L26" s="89"/>
    </row>
    <row r="27" spans="1:12" ht="12" thickBot="1">
      <c r="A27" s="70"/>
      <c r="B27" s="194"/>
      <c r="C27" s="195"/>
      <c r="D27" s="196"/>
      <c r="E27" s="197"/>
      <c r="F27" s="71"/>
      <c r="G27" s="197"/>
      <c r="H27" s="71"/>
      <c r="I27" s="197"/>
      <c r="J27" s="71"/>
      <c r="K27" s="89"/>
      <c r="L27" s="89"/>
    </row>
    <row r="28" spans="1:10" ht="12.75" customHeight="1">
      <c r="A28" s="243" t="s">
        <v>83</v>
      </c>
      <c r="B28" s="244"/>
      <c r="C28" s="191">
        <f>SUM(C14:C26)</f>
        <v>100.01</v>
      </c>
      <c r="D28" s="192">
        <f>SUM(D14:D26)</f>
        <v>68575.7</v>
      </c>
      <c r="E28" s="193">
        <f>F$28/$D$28*100</f>
        <v>20.54</v>
      </c>
      <c r="F28" s="180">
        <f>SUM(F14:F26)</f>
        <v>14084.2</v>
      </c>
      <c r="G28" s="193">
        <f>H$28/$D$28*100</f>
        <v>55.64</v>
      </c>
      <c r="H28" s="180">
        <f>SUM(H15:H26)</f>
        <v>38155.89</v>
      </c>
      <c r="I28" s="193">
        <f>J$28/$D$28*100</f>
        <v>23.82</v>
      </c>
      <c r="J28" s="181">
        <f>SUM(J14:J26)</f>
        <v>16335.61</v>
      </c>
    </row>
    <row r="29" spans="1:10" ht="13.5" customHeight="1" thickBot="1">
      <c r="A29" s="245"/>
      <c r="B29" s="246"/>
      <c r="C29" s="96">
        <f>C28</f>
        <v>100.01</v>
      </c>
      <c r="D29" s="97">
        <f>D28</f>
        <v>68575.7</v>
      </c>
      <c r="E29" s="98">
        <f>F$28/$D$28*100</f>
        <v>20.54</v>
      </c>
      <c r="F29" s="99">
        <f>F28</f>
        <v>14084.2</v>
      </c>
      <c r="G29" s="98">
        <f>E29+G28</f>
        <v>76.18</v>
      </c>
      <c r="H29" s="99">
        <f>F29+H28</f>
        <v>52240.09</v>
      </c>
      <c r="I29" s="98">
        <f>G29+I28</f>
        <v>100</v>
      </c>
      <c r="J29" s="100">
        <f>H29+J28</f>
        <v>68575.7</v>
      </c>
    </row>
  </sheetData>
  <sheetProtection/>
  <mergeCells count="14">
    <mergeCell ref="A1:J1"/>
    <mergeCell ref="A3:J3"/>
    <mergeCell ref="A28:B29"/>
    <mergeCell ref="I11:J11"/>
    <mergeCell ref="G11:H11"/>
    <mergeCell ref="E11:F11"/>
    <mergeCell ref="E10:J10"/>
    <mergeCell ref="A2:J2"/>
    <mergeCell ref="A8:B8"/>
    <mergeCell ref="C4:J4"/>
    <mergeCell ref="C5:J5"/>
    <mergeCell ref="C6:J6"/>
    <mergeCell ref="C7:J7"/>
    <mergeCell ref="C8:J8"/>
  </mergeCells>
  <printOptions horizontalCentered="1"/>
  <pageMargins left="0.7874015748031497" right="0.7874015748031497" top="0.9055118110236221" bottom="0.4330708661417323" header="0.2755905511811024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Lauri Nora</cp:lastModifiedBy>
  <cp:lastPrinted>2012-05-14T20:01:16Z</cp:lastPrinted>
  <dcterms:created xsi:type="dcterms:W3CDTF">2002-10-15T21:17:12Z</dcterms:created>
  <dcterms:modified xsi:type="dcterms:W3CDTF">2012-06-20T13:30:12Z</dcterms:modified>
  <cp:category/>
  <cp:version/>
  <cp:contentType/>
  <cp:contentStatus/>
</cp:coreProperties>
</file>