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720" windowHeight="6540" tabRatio="773" activeTab="0"/>
  </bookViews>
  <sheets>
    <sheet name="Orçamento" sheetId="1" r:id="rId1"/>
    <sheet name="Cronograma" sheetId="2" r:id="rId2"/>
  </sheets>
  <externalReferences>
    <externalReference r:id="rId5"/>
    <externalReference r:id="rId6"/>
  </externalReferences>
  <definedNames>
    <definedName name="_Order1" hidden="1">255</definedName>
    <definedName name="AREA">#REF!</definedName>
    <definedName name="_xlnm.Print_Area" localSheetId="0">'Orçamento'!$A$1:$I$90</definedName>
    <definedName name="BDI">#REF!</definedName>
    <definedName name="BDI1">#REF!</definedName>
    <definedName name="D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P1.1" localSheetId="0">#REF!</definedName>
    <definedName name="PP1.1">#REF!</definedName>
    <definedName name="PP1.10" localSheetId="0">#REF!</definedName>
    <definedName name="PP1.10">#REF!</definedName>
    <definedName name="PP1.11" localSheetId="0">#REF!</definedName>
    <definedName name="PP1.11">#REF!</definedName>
    <definedName name="PP1.12" localSheetId="0">#REF!</definedName>
    <definedName name="PP1.12">#REF!</definedName>
    <definedName name="PP1.13" localSheetId="0">#REF!</definedName>
    <definedName name="PP1.13">#REF!</definedName>
    <definedName name="PP1.14" localSheetId="0">#REF!</definedName>
    <definedName name="PP1.14">#REF!</definedName>
    <definedName name="PP1.15" localSheetId="0">#REF!</definedName>
    <definedName name="PP1.15">#REF!</definedName>
    <definedName name="PP1.2" localSheetId="0">#REF!</definedName>
    <definedName name="PP1.2">#REF!</definedName>
    <definedName name="PP1.3" localSheetId="0">#REF!</definedName>
    <definedName name="PP1.3">#REF!</definedName>
    <definedName name="PP1.4" localSheetId="0">#REF!</definedName>
    <definedName name="PP1.4">#REF!</definedName>
    <definedName name="PP1.5" localSheetId="0">#REF!</definedName>
    <definedName name="PP1.5">#REF!</definedName>
    <definedName name="PP1.6" localSheetId="0">#REF!</definedName>
    <definedName name="PP1.6">#REF!</definedName>
    <definedName name="PP1.7" localSheetId="0">#REF!</definedName>
    <definedName name="PP1.7">#REF!</definedName>
    <definedName name="PP1.8" localSheetId="0">#REF!</definedName>
    <definedName name="PP1.8">#REF!</definedName>
    <definedName name="PP1.9" localSheetId="0">#REF!</definedName>
    <definedName name="PP1.9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itulo">'[2]Planilha'!$C$5:$F$182</definedName>
    <definedName name="TOT.P">#REF!</definedName>
    <definedName name="TOT1.P" localSheetId="0">#REF!</definedName>
    <definedName name="TOT1.P">#REF!</definedName>
    <definedName name="TT.1" localSheetId="0">#REF!</definedName>
    <definedName name="TT.1">#REF!</definedName>
    <definedName name="TT.10" localSheetId="0">#REF!</definedName>
    <definedName name="TT.10">#REF!</definedName>
    <definedName name="TT.11" localSheetId="0">#REF!</definedName>
    <definedName name="TT.11">#REF!</definedName>
    <definedName name="TT.12" localSheetId="0">#REF!</definedName>
    <definedName name="TT.12">#REF!</definedName>
    <definedName name="TT.13" localSheetId="0">#REF!</definedName>
    <definedName name="TT.13">#REF!</definedName>
    <definedName name="TT.14" localSheetId="0">#REF!</definedName>
    <definedName name="TT.14">#REF!</definedName>
    <definedName name="TT.15" localSheetId="0">#REF!</definedName>
    <definedName name="TT.15">#REF!</definedName>
    <definedName name="TT.2" localSheetId="0">#REF!</definedName>
    <definedName name="TT.2">#REF!</definedName>
    <definedName name="TT.3" localSheetId="0">#REF!</definedName>
    <definedName name="TT.3">#REF!</definedName>
    <definedName name="TT.4" localSheetId="0">#REF!</definedName>
    <definedName name="TT.4">#REF!</definedName>
    <definedName name="TT.5" localSheetId="0">#REF!</definedName>
    <definedName name="TT.5">#REF!</definedName>
    <definedName name="TT.6" localSheetId="0">#REF!</definedName>
    <definedName name="TT.6">#REF!</definedName>
    <definedName name="TT.7" localSheetId="0">#REF!</definedName>
    <definedName name="TT.7">#REF!</definedName>
    <definedName name="TT.8" localSheetId="0">#REF!</definedName>
    <definedName name="TT.8">#REF!</definedName>
    <definedName name="TT.9" localSheetId="0">#REF!</definedName>
    <definedName name="TT.9">#REF!</definedName>
  </definedNames>
  <calcPr fullCalcOnLoad="1" fullPrecision="0"/>
</workbook>
</file>

<file path=xl/sharedStrings.xml><?xml version="1.0" encoding="utf-8"?>
<sst xmlns="http://schemas.openxmlformats.org/spreadsheetml/2006/main" count="177" uniqueCount="138">
  <si>
    <t>ITEM</t>
  </si>
  <si>
    <t>SERVIÇOS</t>
  </si>
  <si>
    <t>MÃO-DE-OBRA</t>
  </si>
  <si>
    <t>MATERIAL</t>
  </si>
  <si>
    <t>VALOR TOTAL</t>
  </si>
  <si>
    <t>MAT + MO</t>
  </si>
  <si>
    <t>1.</t>
  </si>
  <si>
    <t>SERVIÇOS INICIAIS</t>
  </si>
  <si>
    <t>1.01</t>
  </si>
  <si>
    <t>Limpeza do terreno</t>
  </si>
  <si>
    <t>1.02</t>
  </si>
  <si>
    <t>UNID</t>
  </si>
  <si>
    <t>un</t>
  </si>
  <si>
    <t>m²</t>
  </si>
  <si>
    <t>2.</t>
  </si>
  <si>
    <t>Placa de obra</t>
  </si>
  <si>
    <t>m³</t>
  </si>
  <si>
    <t>2.01</t>
  </si>
  <si>
    <t>3.</t>
  </si>
  <si>
    <t>CONTRAPISO</t>
  </si>
  <si>
    <t>IMPERMEABILIZAÇÕES</t>
  </si>
  <si>
    <t>4.</t>
  </si>
  <si>
    <t>4.01</t>
  </si>
  <si>
    <t>5.</t>
  </si>
  <si>
    <t>ALVENARIA</t>
  </si>
  <si>
    <t>5.01</t>
  </si>
  <si>
    <t>6.</t>
  </si>
  <si>
    <t>ESTRUTURA DE CONCRETO ARMADO</t>
  </si>
  <si>
    <t>6.01</t>
  </si>
  <si>
    <t>6.02</t>
  </si>
  <si>
    <t>7.</t>
  </si>
  <si>
    <t>7.01</t>
  </si>
  <si>
    <t>6.03</t>
  </si>
  <si>
    <t>7.02</t>
  </si>
  <si>
    <t>m</t>
  </si>
  <si>
    <t>8.</t>
  </si>
  <si>
    <t>8.01</t>
  </si>
  <si>
    <t>REVESTIMENTOS DE PAREDES</t>
  </si>
  <si>
    <t>9.</t>
  </si>
  <si>
    <t>8.02</t>
  </si>
  <si>
    <t>8.03</t>
  </si>
  <si>
    <t>10.</t>
  </si>
  <si>
    <t>10.01</t>
  </si>
  <si>
    <t>ESQUADRIAS/FERRAGENS</t>
  </si>
  <si>
    <t>11.</t>
  </si>
  <si>
    <t>11.01</t>
  </si>
  <si>
    <t>QTIDE</t>
  </si>
  <si>
    <t>VL UNIT</t>
  </si>
  <si>
    <t>VL TOT</t>
  </si>
  <si>
    <t>VL UN</t>
  </si>
  <si>
    <t>TOTAL DE MATERIAL</t>
  </si>
  <si>
    <t>TOTAL DE MÃO-DE-OBRA</t>
  </si>
  <si>
    <t>TOTAL GERAL</t>
  </si>
  <si>
    <t>INTERESSADO</t>
  </si>
  <si>
    <t>OBRA</t>
  </si>
  <si>
    <t>LOCAL</t>
  </si>
  <si>
    <t>11.02</t>
  </si>
  <si>
    <t>9.01</t>
  </si>
  <si>
    <t>ORÇAMENTO (MATERIAL E MÃO-DE-OBRA)</t>
  </si>
  <si>
    <t>12.</t>
  </si>
  <si>
    <t>12.01</t>
  </si>
  <si>
    <t>Instalações elétricas</t>
  </si>
  <si>
    <t>13.</t>
  </si>
  <si>
    <t>13.01</t>
  </si>
  <si>
    <t>PREVENTIVO DE INCÊNDIO</t>
  </si>
  <si>
    <t xml:space="preserve">DATA </t>
  </si>
  <si>
    <t xml:space="preserve">ÁREA </t>
  </si>
  <si>
    <t>8.04</t>
  </si>
  <si>
    <t>Instalações hidrosanitárias</t>
  </si>
  <si>
    <t>un.</t>
  </si>
  <si>
    <t>Vaso sanitário completo</t>
  </si>
  <si>
    <t>Cuba de louça, com apoio de granito p/ lavatório</t>
  </si>
  <si>
    <t>Laje pré-fabricada, com capa de conc. de 6 cm</t>
  </si>
  <si>
    <t>Luminárias simples bloco autônomo 2x8w</t>
  </si>
  <si>
    <t xml:space="preserve">Extintor PQS 4 kg </t>
  </si>
  <si>
    <t>Placa de indicação de lotação máxima (0,50x0,30)m</t>
  </si>
  <si>
    <t>Placa de sinalizalçao de saída (0,50x0,30)m</t>
  </si>
  <si>
    <t>DATA DO ESTUDO</t>
  </si>
  <si>
    <t>M Ê S</t>
  </si>
  <si>
    <t>PESO</t>
  </si>
  <si>
    <t>VALOR</t>
  </si>
  <si>
    <t>%</t>
  </si>
  <si>
    <t>R$</t>
  </si>
  <si>
    <t>Abrigo de gás</t>
  </si>
  <si>
    <t>TOTAL</t>
  </si>
  <si>
    <t>AMPLIAÇÃO UNIDADE DE SAÚDE SEBALDO KUNZ</t>
  </si>
  <si>
    <t>PREFEITURA MUNICIPAL DE CATANDUVAS</t>
  </si>
  <si>
    <t xml:space="preserve">AMPLIAÇÃO POSTO DE SAÚDE </t>
  </si>
  <si>
    <t>RUA JOSÉ BOTIN - BAIRRO SEBALDO KUNZ</t>
  </si>
  <si>
    <t>126,78 m²</t>
  </si>
  <si>
    <t>ÁREA A AMPLIAR</t>
  </si>
  <si>
    <t>ABRIL.2012</t>
  </si>
  <si>
    <t xml:space="preserve">Vergas e Contravergas em concreto armado seção (15x15) cm Fck = 20 MPa </t>
  </si>
  <si>
    <t xml:space="preserve">Contrapiso de regular. em concreto e=4cm </t>
  </si>
  <si>
    <t>Rodapé  cerâmico inclusive calçada</t>
  </si>
  <si>
    <t xml:space="preserve">Chapisco, ci:ar (1:3) - parede </t>
  </si>
  <si>
    <t xml:space="preserve">Reboco pronto, ci:ca:ar (1:2:9) - parede </t>
  </si>
  <si>
    <t>Azulejo, branco a prumo</t>
  </si>
  <si>
    <t>Janelas</t>
  </si>
  <si>
    <t>Portas</t>
  </si>
  <si>
    <t>Janela vidro temperado 8mm  (1,80x1,30)m²</t>
  </si>
  <si>
    <t>Janela de alumínio (0,5x0,70)m²</t>
  </si>
  <si>
    <t>Porta vidro temperado 10mm 1,82x2,11m-completa 4folhas</t>
  </si>
  <si>
    <t>Porta madeira 80x2,10m-completa 1 esquerda</t>
  </si>
  <si>
    <t>Porta madeira 70x2,10m-completa 1 esquerda</t>
  </si>
  <si>
    <t>Porta alumínio 80x1,50m-completa 1 esq 1 direit</t>
  </si>
  <si>
    <t>REVESTIMENTOS DE TETOS</t>
  </si>
  <si>
    <t>Chapisco, ci:ar (1:3) - teto</t>
  </si>
  <si>
    <t>Reboco pronto, ci:ca:ar (1:2:9) - teto</t>
  </si>
  <si>
    <t xml:space="preserve">INSTALAÇÕES ELÉTRICAS </t>
  </si>
  <si>
    <t>INSTALAÇÕES HIDROSANITÁRIAS</t>
  </si>
  <si>
    <t>APARELHOS</t>
  </si>
  <si>
    <t>Imperm. vigas baldrames hidroasfalto 4 demãos</t>
  </si>
  <si>
    <t>3.02</t>
  </si>
  <si>
    <t>3.03</t>
  </si>
  <si>
    <t>3.04</t>
  </si>
  <si>
    <t>3.05</t>
  </si>
  <si>
    <t>3.06</t>
  </si>
  <si>
    <t>5.02</t>
  </si>
  <si>
    <t>12.02</t>
  </si>
  <si>
    <t>73907/007</t>
  </si>
  <si>
    <t>Piso em concreto e= 5cm</t>
  </si>
  <si>
    <t>73919/003</t>
  </si>
  <si>
    <t>74249/001</t>
  </si>
  <si>
    <t xml:space="preserve">Lastro de brita para pisos diversos </t>
  </si>
  <si>
    <t>76445/002</t>
  </si>
  <si>
    <t>Alvenaria de tij cer furados, 10x20x30cm, assen arga cimento/areia 1:7 preparo manual, esp. Par = 10cm, juntas de 15mm</t>
  </si>
  <si>
    <t>73499/000</t>
  </si>
  <si>
    <t xml:space="preserve">Piso cerâmico comercial c/ arg. Colante PEI 4 </t>
  </si>
  <si>
    <t xml:space="preserve">TEM QUE FECHAR </t>
  </si>
  <si>
    <t>SERVIÇOS FINAIS</t>
  </si>
  <si>
    <t>Limpeza e retirada de entulhos</t>
  </si>
  <si>
    <t>8.05</t>
  </si>
  <si>
    <t>80.6</t>
  </si>
  <si>
    <t>12.03</t>
  </si>
  <si>
    <t>12.04</t>
  </si>
  <si>
    <t>12.05</t>
  </si>
  <si>
    <t>C R O N O G R A M A    F Í S I C O - F I N A N C E I R 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</si>
</sst>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0"/>
    <numFmt numFmtId="175" formatCode="0.000"/>
    <numFmt numFmtId="176" formatCode="0.0"/>
    <numFmt numFmtId="177" formatCode="0.0%"/>
    <numFmt numFmtId="178" formatCode="0.000%"/>
    <numFmt numFmtId="179" formatCode="mmmm\-yy"/>
    <numFmt numFmtId="180" formatCode="#,#00"/>
    <numFmt numFmtId="181" formatCode="%#,#00"/>
    <numFmt numFmtId="182" formatCode="#.##000"/>
    <numFmt numFmtId="183" formatCode="#,"/>
    <numFmt numFmtId="184" formatCode="#,##0.00\ ;&quot; (&quot;#,##0.00\);&quot; -&quot;#\ ;@\ "/>
    <numFmt numFmtId="185" formatCode="[$-416]dddd\,\ d&quot; de &quot;mmmm&quot; de &quot;yyyy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10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0" fontId="10" fillId="0" borderId="0">
      <alignment/>
      <protection locked="0"/>
    </xf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181" fontId="10" fillId="0" borderId="0">
      <alignment/>
      <protection locked="0"/>
    </xf>
    <xf numFmtId="182" fontId="1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183" fontId="11" fillId="0" borderId="0">
      <alignment/>
      <protection locked="0"/>
    </xf>
    <xf numFmtId="183" fontId="11" fillId="0" borderId="0">
      <alignment/>
      <protection locked="0"/>
    </xf>
    <xf numFmtId="0" fontId="47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0" fontId="0" fillId="0" borderId="0" xfId="47" applyFont="1" applyAlignment="1">
      <alignment/>
    </xf>
    <xf numFmtId="0" fontId="3" fillId="0" borderId="0" xfId="0" applyFont="1" applyAlignment="1">
      <alignment/>
    </xf>
    <xf numFmtId="170" fontId="3" fillId="0" borderId="0" xfId="47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16" xfId="0" applyFont="1" applyBorder="1" applyAlignment="1">
      <alignment vertical="justify"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  <xf numFmtId="2" fontId="0" fillId="0" borderId="0" xfId="51" applyNumberFormat="1" applyFont="1" applyAlignment="1">
      <alignment horizontal="right"/>
      <protection/>
    </xf>
    <xf numFmtId="2" fontId="0" fillId="0" borderId="0" xfId="51" applyNumberFormat="1" applyFont="1" applyAlignment="1">
      <alignment horizontal="center"/>
      <protection/>
    </xf>
    <xf numFmtId="4" fontId="0" fillId="0" borderId="0" xfId="51" applyNumberFormat="1" applyFont="1" applyAlignment="1">
      <alignment horizontal="right"/>
      <protection/>
    </xf>
    <xf numFmtId="4" fontId="0" fillId="0" borderId="0" xfId="51" applyNumberFormat="1" applyFont="1" applyFill="1" applyAlignment="1">
      <alignment horizontal="right"/>
      <protection/>
    </xf>
    <xf numFmtId="0" fontId="2" fillId="0" borderId="22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39" fontId="1" fillId="0" borderId="0" xfId="49" applyNumberFormat="1" applyFont="1" applyBorder="1" applyAlignment="1">
      <alignment/>
    </xf>
    <xf numFmtId="9" fontId="1" fillId="0" borderId="0" xfId="56" applyFont="1" applyBorder="1" applyAlignment="1">
      <alignment horizontal="center"/>
    </xf>
    <xf numFmtId="39" fontId="1" fillId="0" borderId="0" xfId="51" applyNumberFormat="1" applyFont="1" applyBorder="1">
      <alignment/>
      <protection/>
    </xf>
    <xf numFmtId="0" fontId="1" fillId="0" borderId="21" xfId="5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23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24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25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39" fontId="1" fillId="0" borderId="12" xfId="49" applyNumberFormat="1" applyFont="1" applyBorder="1" applyAlignment="1">
      <alignment horizontal="center"/>
    </xf>
    <xf numFmtId="9" fontId="1" fillId="0" borderId="12" xfId="56" applyFont="1" applyBorder="1" applyAlignment="1">
      <alignment horizontal="center"/>
    </xf>
    <xf numFmtId="39" fontId="1" fillId="0" borderId="12" xfId="51" applyNumberFormat="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39" fontId="1" fillId="0" borderId="0" xfId="49" applyNumberFormat="1" applyFont="1" applyAlignment="1">
      <alignment/>
    </xf>
    <xf numFmtId="9" fontId="1" fillId="0" borderId="0" xfId="56" applyFont="1" applyAlignment="1">
      <alignment horizontal="center"/>
    </xf>
    <xf numFmtId="39" fontId="1" fillId="0" borderId="0" xfId="51" applyNumberFormat="1" applyFont="1">
      <alignment/>
      <protection/>
    </xf>
    <xf numFmtId="0" fontId="1" fillId="0" borderId="16" xfId="51" applyFont="1" applyBorder="1">
      <alignment/>
      <protection/>
    </xf>
    <xf numFmtId="4" fontId="1" fillId="0" borderId="16" xfId="51" applyNumberFormat="1" applyFont="1" applyBorder="1">
      <alignment/>
      <protection/>
    </xf>
    <xf numFmtId="9" fontId="9" fillId="0" borderId="16" xfId="56" applyFont="1" applyBorder="1" applyAlignment="1">
      <alignment horizontal="center"/>
    </xf>
    <xf numFmtId="39" fontId="1" fillId="0" borderId="16" xfId="49" applyNumberFormat="1" applyFont="1" applyBorder="1" applyAlignment="1">
      <alignment/>
    </xf>
    <xf numFmtId="2" fontId="1" fillId="0" borderId="16" xfId="51" applyNumberFormat="1" applyFont="1" applyBorder="1">
      <alignment/>
      <protection/>
    </xf>
    <xf numFmtId="0" fontId="1" fillId="0" borderId="16" xfId="51" applyFont="1" applyBorder="1" applyAlignment="1">
      <alignment vertical="justify"/>
      <protection/>
    </xf>
    <xf numFmtId="2" fontId="1" fillId="0" borderId="26" xfId="51" applyNumberFormat="1" applyFont="1" applyBorder="1">
      <alignment/>
      <protection/>
    </xf>
    <xf numFmtId="4" fontId="1" fillId="0" borderId="26" xfId="51" applyNumberFormat="1" applyFont="1" applyBorder="1" applyAlignment="1">
      <alignment horizontal="right"/>
      <protection/>
    </xf>
    <xf numFmtId="2" fontId="8" fillId="0" borderId="26" xfId="51" applyNumberFormat="1" applyFont="1" applyBorder="1" applyAlignment="1">
      <alignment horizontal="center"/>
      <protection/>
    </xf>
    <xf numFmtId="39" fontId="1" fillId="0" borderId="26" xfId="49" applyNumberFormat="1" applyFont="1" applyBorder="1" applyAlignment="1">
      <alignment/>
    </xf>
    <xf numFmtId="39" fontId="1" fillId="0" borderId="27" xfId="49" applyNumberFormat="1" applyFont="1" applyBorder="1" applyAlignment="1">
      <alignment/>
    </xf>
    <xf numFmtId="0" fontId="2" fillId="0" borderId="24" xfId="51" applyFont="1" applyBorder="1" applyAlignment="1">
      <alignment horizontal="left"/>
      <protection/>
    </xf>
    <xf numFmtId="0" fontId="4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vertical="justify"/>
    </xf>
    <xf numFmtId="2" fontId="1" fillId="0" borderId="35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171" fontId="1" fillId="0" borderId="16" xfId="60" applyFont="1" applyBorder="1" applyAlignment="1">
      <alignment horizontal="right"/>
    </xf>
    <xf numFmtId="170" fontId="0" fillId="0" borderId="0" xfId="49" applyFont="1" applyAlignment="1">
      <alignment/>
    </xf>
    <xf numFmtId="171" fontId="1" fillId="0" borderId="17" xfId="60" applyFont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170" fontId="48" fillId="0" borderId="0" xfId="49" applyFont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171" fontId="1" fillId="0" borderId="18" xfId="60" applyFont="1" applyBorder="1" applyAlignment="1">
      <alignment horizontal="right"/>
    </xf>
    <xf numFmtId="171" fontId="1" fillId="0" borderId="30" xfId="60" applyFont="1" applyBorder="1" applyAlignment="1">
      <alignment horizontal="right"/>
    </xf>
    <xf numFmtId="0" fontId="1" fillId="0" borderId="18" xfId="0" applyFont="1" applyBorder="1" applyAlignment="1">
      <alignment vertical="justify"/>
    </xf>
    <xf numFmtId="0" fontId="1" fillId="0" borderId="3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4" fontId="0" fillId="0" borderId="0" xfId="47" applyNumberFormat="1" applyFont="1" applyAlignment="1">
      <alignment/>
    </xf>
    <xf numFmtId="0" fontId="2" fillId="0" borderId="13" xfId="51" applyFont="1" applyBorder="1" applyAlignment="1">
      <alignment/>
      <protection/>
    </xf>
    <xf numFmtId="0" fontId="2" fillId="0" borderId="15" xfId="51" applyFont="1" applyBorder="1" applyAlignment="1">
      <alignment/>
      <protection/>
    </xf>
    <xf numFmtId="0" fontId="1" fillId="0" borderId="28" xfId="51" applyFont="1" applyBorder="1" applyAlignment="1">
      <alignment horizontal="center"/>
      <protection/>
    </xf>
    <xf numFmtId="0" fontId="1" fillId="0" borderId="18" xfId="51" applyFont="1" applyBorder="1">
      <alignment/>
      <protection/>
    </xf>
    <xf numFmtId="4" fontId="1" fillId="0" borderId="18" xfId="51" applyNumberFormat="1" applyFont="1" applyBorder="1">
      <alignment/>
      <protection/>
    </xf>
    <xf numFmtId="9" fontId="9" fillId="0" borderId="18" xfId="56" applyFont="1" applyBorder="1" applyAlignment="1">
      <alignment horizontal="center"/>
    </xf>
    <xf numFmtId="39" fontId="1" fillId="0" borderId="18" xfId="49" applyNumberFormat="1" applyFont="1" applyBorder="1" applyAlignment="1">
      <alignment/>
    </xf>
    <xf numFmtId="39" fontId="1" fillId="0" borderId="19" xfId="49" applyNumberFormat="1" applyFont="1" applyBorder="1" applyAlignment="1">
      <alignment/>
    </xf>
    <xf numFmtId="0" fontId="1" fillId="0" borderId="37" xfId="51" applyFont="1" applyBorder="1" applyAlignment="1">
      <alignment horizontal="center"/>
      <protection/>
    </xf>
    <xf numFmtId="39" fontId="1" fillId="0" borderId="20" xfId="49" applyNumberFormat="1" applyFont="1" applyBorder="1" applyAlignment="1">
      <alignment/>
    </xf>
    <xf numFmtId="0" fontId="1" fillId="0" borderId="29" xfId="51" applyFont="1" applyBorder="1" applyAlignment="1">
      <alignment horizontal="center"/>
      <protection/>
    </xf>
    <xf numFmtId="0" fontId="1" fillId="0" borderId="30" xfId="51" applyFont="1" applyBorder="1" applyAlignment="1">
      <alignment vertical="justify"/>
      <protection/>
    </xf>
    <xf numFmtId="2" fontId="1" fillId="0" borderId="30" xfId="51" applyNumberFormat="1" applyFont="1" applyBorder="1">
      <alignment/>
      <protection/>
    </xf>
    <xf numFmtId="4" fontId="1" fillId="0" borderId="30" xfId="51" applyNumberFormat="1" applyFont="1" applyBorder="1">
      <alignment/>
      <protection/>
    </xf>
    <xf numFmtId="9" fontId="9" fillId="0" borderId="30" xfId="56" applyFont="1" applyBorder="1" applyAlignment="1">
      <alignment horizontal="center"/>
    </xf>
    <xf numFmtId="39" fontId="1" fillId="0" borderId="30" xfId="49" applyNumberFormat="1" applyFont="1" applyBorder="1" applyAlignment="1">
      <alignment/>
    </xf>
    <xf numFmtId="39" fontId="1" fillId="0" borderId="31" xfId="49" applyNumberFormat="1" applyFont="1" applyBorder="1" applyAlignment="1">
      <alignment/>
    </xf>
    <xf numFmtId="2" fontId="1" fillId="0" borderId="18" xfId="51" applyNumberFormat="1" applyFont="1" applyBorder="1">
      <alignment/>
      <protection/>
    </xf>
    <xf numFmtId="4" fontId="1" fillId="0" borderId="18" xfId="51" applyNumberFormat="1" applyFont="1" applyBorder="1" applyAlignment="1">
      <alignment horizontal="right"/>
      <protection/>
    </xf>
    <xf numFmtId="2" fontId="8" fillId="0" borderId="18" xfId="51" applyNumberFormat="1" applyFont="1" applyBorder="1" applyAlignment="1">
      <alignment horizontal="center"/>
      <protection/>
    </xf>
    <xf numFmtId="0" fontId="1" fillId="0" borderId="0" xfId="51" applyFont="1" applyBorder="1" applyAlignment="1">
      <alignment vertical="justify"/>
      <protection/>
    </xf>
    <xf numFmtId="2" fontId="1" fillId="0" borderId="0" xfId="51" applyNumberFormat="1" applyFont="1" applyBorder="1">
      <alignment/>
      <protection/>
    </xf>
    <xf numFmtId="4" fontId="1" fillId="0" borderId="0" xfId="51" applyNumberFormat="1" applyFont="1" applyBorder="1">
      <alignment/>
      <protection/>
    </xf>
    <xf numFmtId="9" fontId="9" fillId="0" borderId="0" xfId="56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2" fillId="0" borderId="16" xfId="0" applyNumberFormat="1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 horizontal="left"/>
    </xf>
    <xf numFmtId="4" fontId="4" fillId="0" borderId="13" xfId="47" applyNumberFormat="1" applyFont="1" applyFill="1" applyBorder="1" applyAlignment="1">
      <alignment horizontal="center"/>
    </xf>
    <xf numFmtId="4" fontId="4" fillId="0" borderId="14" xfId="47" applyNumberFormat="1" applyFont="1" applyFill="1" applyBorder="1" applyAlignment="1">
      <alignment horizontal="center"/>
    </xf>
    <xf numFmtId="4" fontId="4" fillId="0" borderId="15" xfId="47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70" fontId="12" fillId="0" borderId="13" xfId="47" applyFont="1" applyBorder="1" applyAlignment="1">
      <alignment horizontal="center"/>
    </xf>
    <xf numFmtId="170" fontId="12" fillId="0" borderId="14" xfId="47" applyFont="1" applyBorder="1" applyAlignment="1">
      <alignment horizontal="center"/>
    </xf>
    <xf numFmtId="170" fontId="12" fillId="0" borderId="15" xfId="47" applyFont="1" applyBorder="1" applyAlignment="1">
      <alignment horizontal="center"/>
    </xf>
    <xf numFmtId="0" fontId="2" fillId="0" borderId="13" xfId="51" applyFont="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4" fontId="4" fillId="0" borderId="0" xfId="51" applyNumberFormat="1" applyFont="1" applyFill="1" applyAlignment="1">
      <alignment horizontal="center"/>
      <protection/>
    </xf>
    <xf numFmtId="4" fontId="2" fillId="0" borderId="13" xfId="51" applyNumberFormat="1" applyFont="1" applyBorder="1" applyAlignment="1">
      <alignment horizontal="left"/>
      <protection/>
    </xf>
    <xf numFmtId="4" fontId="2" fillId="0" borderId="14" xfId="51" applyNumberFormat="1" applyFont="1" applyBorder="1" applyAlignment="1">
      <alignment horizontal="left"/>
      <protection/>
    </xf>
    <xf numFmtId="4" fontId="2" fillId="0" borderId="15" xfId="51" applyNumberFormat="1" applyFont="1" applyBorder="1" applyAlignment="1">
      <alignment horizontal="left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41" xfId="51" applyFont="1" applyBorder="1" applyAlignment="1">
      <alignment horizontal="center" vertical="center"/>
      <protection/>
    </xf>
    <xf numFmtId="4" fontId="2" fillId="0" borderId="0" xfId="51" applyNumberFormat="1" applyFont="1" applyFill="1" applyAlignment="1">
      <alignment horizontal="center" vertical="center"/>
      <protection/>
    </xf>
    <xf numFmtId="179" fontId="2" fillId="0" borderId="13" xfId="51" applyNumberFormat="1" applyFont="1" applyBorder="1" applyAlignment="1">
      <alignment horizontal="left"/>
      <protection/>
    </xf>
    <xf numFmtId="179" fontId="2" fillId="0" borderId="14" xfId="51" applyNumberFormat="1" applyFont="1" applyBorder="1" applyAlignment="1">
      <alignment horizontal="left"/>
      <protection/>
    </xf>
    <xf numFmtId="179" fontId="2" fillId="0" borderId="15" xfId="51" applyNumberFormat="1" applyFont="1" applyBorder="1" applyAlignment="1">
      <alignment horizontal="left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Incorreto" xfId="46"/>
    <cellStyle name="Currency" xfId="47"/>
    <cellStyle name="Currency [0]" xfId="48"/>
    <cellStyle name="Moeda_Orç. modificado-02-06-2003" xfId="49"/>
    <cellStyle name="Neutra" xfId="50"/>
    <cellStyle name="Normal 2" xfId="51"/>
    <cellStyle name="Nota" xfId="52"/>
    <cellStyle name="Percentual" xfId="53"/>
    <cellStyle name="Ponto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itulo1" xfId="69"/>
    <cellStyle name="Titulo2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dados\servdados\Alessandro\Alessandro%20Municipios%202011\Agua%20Doce\Escola%203%20Pinheiros%202&#170;%20Etapa\OR&#199;AMENTO%202&#1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mmoc.com.br/TERRAPLENAGEM/DEINFRA/CC-031-04/Pre&#231;o-/91010_91440_ObrasConten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ObrasContencao"/>
    </sheetNames>
    <sheetDataSet>
      <sheetData sheetId="0">
        <row r="5">
          <cell r="C5" t="str">
            <v>91010</v>
          </cell>
          <cell r="D5" t="str">
            <v>SRP</v>
          </cell>
          <cell r="E5" t="str">
            <v>TERRA ARMADA FORN.ELEMENTOS CONSTRUTIVOS P/MACIÇOS GREIDE C/ALT.ENTRE 0,0 À 6,0 M</v>
          </cell>
          <cell r="F5" t="str">
            <v>M2</v>
          </cell>
        </row>
        <row r="6">
          <cell r="C6" t="str">
            <v>91020</v>
          </cell>
          <cell r="D6" t="str">
            <v>SRP</v>
          </cell>
          <cell r="E6" t="str">
            <v>TERRA ARMADA FORN.ELEMENTOS CONSTRUTIVOS P/MACIÇOS GREIDE C/ALT.ENTRE 6,0 À 9,0 M</v>
          </cell>
          <cell r="F6" t="str">
            <v>M2</v>
          </cell>
        </row>
        <row r="7">
          <cell r="C7" t="str">
            <v>91030</v>
          </cell>
          <cell r="D7" t="str">
            <v>SRP</v>
          </cell>
          <cell r="E7" t="str">
            <v>TERRA ARMADA FORN.ELEMENTOS CONSTRUTIVOS P/MACIÇOS GREIDE C/ALT.ENTRE 9,0 À 12,0 M</v>
          </cell>
          <cell r="F7" t="str">
            <v>M2</v>
          </cell>
        </row>
        <row r="8">
          <cell r="C8" t="str">
            <v>91040</v>
          </cell>
          <cell r="D8" t="str">
            <v>SRP</v>
          </cell>
          <cell r="E8" t="str">
            <v>TERRA ARMADA FORN.ELEMENTOS CONSTRUTIVOS P/MACIÇOS PÉ DE TALUDE C/ALT.ENTRE 0,0 À 6,0 M</v>
          </cell>
          <cell r="F8" t="str">
            <v>M2</v>
          </cell>
        </row>
        <row r="9">
          <cell r="C9" t="str">
            <v>91050</v>
          </cell>
          <cell r="D9" t="str">
            <v>SRP</v>
          </cell>
          <cell r="E9" t="str">
            <v>TERRA ARMADA FORN.ELEMENTOS CONSTRUTIVOS P/MACIÇOS PÉ DE TALUDE C/ALT.ENTRE 6,0 À 9,00 M</v>
          </cell>
          <cell r="F9" t="str">
            <v>M2</v>
          </cell>
        </row>
        <row r="10">
          <cell r="C10" t="str">
            <v>91060</v>
          </cell>
          <cell r="D10" t="str">
            <v>SRP</v>
          </cell>
          <cell r="E10" t="str">
            <v>TERRA ARMADA FORN.ELEMENTOS CONSTRUTIVOS P/MACIÇOS PÉ DE TALUDE C/ALT.ENTRE 9,0 À 12,0 M</v>
          </cell>
          <cell r="F10" t="str">
            <v>M2</v>
          </cell>
        </row>
        <row r="11">
          <cell r="C11" t="str">
            <v>91070</v>
          </cell>
          <cell r="D11" t="str">
            <v>SRP</v>
          </cell>
          <cell r="E11" t="str">
            <v>FORNECIMENTO E MOLDAGEM DE CONCRETO FCK 21 MPA NAS ESCAMAS</v>
          </cell>
          <cell r="F11" t="str">
            <v>M3</v>
          </cell>
        </row>
        <row r="12">
          <cell r="C12" t="str">
            <v>91080</v>
          </cell>
          <cell r="D12" t="str">
            <v>SRP</v>
          </cell>
          <cell r="E12" t="str">
            <v>FORN.E COLOCAÇÃO DE AÇO CA-50</v>
          </cell>
          <cell r="F12" t="str">
            <v>KG</v>
          </cell>
        </row>
        <row r="13">
          <cell r="C13" t="str">
            <v>91090</v>
          </cell>
          <cell r="D13" t="str">
            <v>SRP</v>
          </cell>
          <cell r="E13" t="str">
            <v>FORN.E COLOCAÇÃO DE AÇO CA-60</v>
          </cell>
          <cell r="F13" t="str">
            <v>KG</v>
          </cell>
        </row>
        <row r="14">
          <cell r="C14" t="str">
            <v>91100</v>
          </cell>
          <cell r="D14" t="str">
            <v>SRP</v>
          </cell>
          <cell r="E14" t="str">
            <v>FORN.E COL. DE TUBOS DE PVC RÍGIDO , DN=32 MM PARA ESCAMAS DE CONCRETO </v>
          </cell>
          <cell r="F14" t="str">
            <v>M</v>
          </cell>
        </row>
        <row r="15">
          <cell r="C15" t="str">
            <v>91110</v>
          </cell>
          <cell r="D15" t="str">
            <v>SRP</v>
          </cell>
          <cell r="E15" t="str">
            <v>MONTAGEM DE MACIÇOS</v>
          </cell>
          <cell r="F15" t="str">
            <v>M2</v>
          </cell>
        </row>
        <row r="16">
          <cell r="C16" t="str">
            <v>91112</v>
          </cell>
          <cell r="D16" t="str">
            <v>SRP</v>
          </cell>
          <cell r="E16" t="str">
            <v>SOLEIRA DE APOIO E ARREMATE DE TOPO </v>
          </cell>
          <cell r="F16" t="str">
            <v>M</v>
          </cell>
        </row>
        <row r="17">
          <cell r="C17" t="str">
            <v>91120</v>
          </cell>
          <cell r="D17" t="str">
            <v>SRP</v>
          </cell>
          <cell r="E17" t="str">
            <v>TERRA ARMADA FORN.ELEMENTOS CONSTRUTIVOS P/MUROS DE ENCONTROS PORTANTES  C/ALT.ENTRE 0,0 À 6,0 M</v>
          </cell>
          <cell r="F17" t="str">
            <v>M2</v>
          </cell>
        </row>
        <row r="18">
          <cell r="C18" t="str">
            <v>91130</v>
          </cell>
          <cell r="D18" t="str">
            <v>SRP</v>
          </cell>
          <cell r="E18" t="str">
            <v>TERRA ARMADA FORN.ELEMENTOS CONSTRUTIVOS P/MUROS DE ENCONTROS PORTANTES  C/ALT.ENTRE 6,0 À 9,0 M</v>
          </cell>
          <cell r="F18" t="str">
            <v>M2</v>
          </cell>
        </row>
        <row r="19">
          <cell r="C19" t="str">
            <v>91140</v>
          </cell>
          <cell r="D19" t="str">
            <v>SRP</v>
          </cell>
          <cell r="E19" t="str">
            <v>TERRA ARMADA FORN.ELEMENTOS CONSTRUTIVOS P/MUROS DE ENCONTROS PORTANTES  C/ALT.ENTRE 9,0 À 12,0 M</v>
          </cell>
          <cell r="F19" t="str">
            <v>M2</v>
          </cell>
        </row>
        <row r="20">
          <cell r="C20" t="str">
            <v>91150</v>
          </cell>
          <cell r="D20" t="str">
            <v>SRP</v>
          </cell>
          <cell r="E20" t="str">
            <v>REVESTIMENTO DE TALUDES EM CONCRETO PROJ. REFORÇADO C/CHUMBADORES (E=8,0)</v>
          </cell>
          <cell r="F20" t="str">
            <v>M2</v>
          </cell>
        </row>
        <row r="21">
          <cell r="C21" t="str">
            <v>91160</v>
          </cell>
          <cell r="D21" t="str">
            <v>SRP</v>
          </cell>
          <cell r="E21" t="str">
            <v>REVESTIMENTO DE TALUDES EM CONCRETO PROJ. REFORÇADO C/CHUMBADORES (E=10,0)</v>
          </cell>
          <cell r="F21" t="str">
            <v>M2</v>
          </cell>
        </row>
        <row r="22">
          <cell r="C22" t="str">
            <v>91170</v>
          </cell>
          <cell r="D22" t="str">
            <v>SRP</v>
          </cell>
          <cell r="E22" t="str">
            <v>REVESTIMENTO DE TALUDES EM CONCRETO PROJ. REFORÇADO C/CHUMBADORES DN 12,5 MM)</v>
          </cell>
          <cell r="F22" t="str">
            <v>M</v>
          </cell>
        </row>
        <row r="23">
          <cell r="C23" t="str">
            <v>91180</v>
          </cell>
          <cell r="D23" t="str">
            <v>SRP</v>
          </cell>
          <cell r="E23" t="str">
            <v>TIRANTES (GEWI 50/55) Q.TRAB = 200 KN - INCL. PERFURAÇÃO</v>
          </cell>
          <cell r="F23" t="str">
            <v>M</v>
          </cell>
        </row>
        <row r="24">
          <cell r="C24" t="str">
            <v>91190</v>
          </cell>
          <cell r="D24" t="str">
            <v>SRP</v>
          </cell>
          <cell r="E24" t="str">
            <v>TIRANTES (GEWI 85/105) Q.TRAB = 350 KN - INCL. PERFURAÇÃO</v>
          </cell>
          <cell r="F24" t="str">
            <v>M</v>
          </cell>
        </row>
        <row r="25">
          <cell r="C25" t="str">
            <v>91200</v>
          </cell>
          <cell r="D25" t="str">
            <v>SRP</v>
          </cell>
          <cell r="E25" t="str">
            <v>BULBO DE ANCORAGEM EM ROCHA,P/TIRANTES Q.TRAB=200 KN</v>
          </cell>
          <cell r="F25" t="str">
            <v>M</v>
          </cell>
        </row>
        <row r="26">
          <cell r="C26" t="str">
            <v>91210</v>
          </cell>
          <cell r="D26" t="str">
            <v>SRP</v>
          </cell>
          <cell r="E26" t="str">
            <v>BULBO DE ANCORAGEM EM SOLO,P/TIRANTES Q.TRAB=200 KN</v>
          </cell>
          <cell r="F26" t="str">
            <v>M</v>
          </cell>
        </row>
        <row r="27">
          <cell r="C27" t="str">
            <v>91220</v>
          </cell>
          <cell r="D27" t="str">
            <v>SRP</v>
          </cell>
          <cell r="E27" t="str">
            <v>BULBO DE ANCORAGEM EM ROCHA,P/TIRANTES Q.TRAB=350 KN</v>
          </cell>
          <cell r="F27" t="str">
            <v>M</v>
          </cell>
        </row>
        <row r="28">
          <cell r="C28" t="str">
            <v>91230</v>
          </cell>
          <cell r="D28" t="str">
            <v>SRP</v>
          </cell>
          <cell r="E28" t="str">
            <v>BULBO DE ANCORAGEM EM SOLO,P/TIRANTES Q.TRAB=350 KN</v>
          </cell>
          <cell r="F28" t="str">
            <v>M</v>
          </cell>
        </row>
        <row r="29">
          <cell r="C29" t="str">
            <v>91240</v>
          </cell>
          <cell r="D29" t="str">
            <v>SRP</v>
          </cell>
          <cell r="E29" t="str">
            <v>PERF.P/DRENO SOLO D=57,10 MM (AX)</v>
          </cell>
          <cell r="F29" t="str">
            <v>M</v>
          </cell>
        </row>
        <row r="30">
          <cell r="C30" t="str">
            <v>91250</v>
          </cell>
          <cell r="D30" t="str">
            <v>SRP</v>
          </cell>
          <cell r="E30" t="str">
            <v>PERF.P/DRENO SOLO D=73,0 MM (BX)</v>
          </cell>
          <cell r="F30" t="str">
            <v>M</v>
          </cell>
        </row>
        <row r="31">
          <cell r="C31" t="str">
            <v>91260</v>
          </cell>
          <cell r="D31" t="str">
            <v>SRP</v>
          </cell>
          <cell r="E31" t="str">
            <v>PERF.P/DRENO SOLO D=88,9 MM (NX)</v>
          </cell>
          <cell r="F31" t="str">
            <v>M</v>
          </cell>
        </row>
        <row r="32">
          <cell r="C32" t="str">
            <v>91270</v>
          </cell>
          <cell r="D32" t="str">
            <v>SRP</v>
          </cell>
          <cell r="E32" t="str">
            <v>PERF.P/DRENO SOLO D=114,3 MM (HX)</v>
          </cell>
          <cell r="F32" t="str">
            <v>M</v>
          </cell>
        </row>
        <row r="33">
          <cell r="C33" t="str">
            <v>91280</v>
          </cell>
          <cell r="D33" t="str">
            <v>SRP</v>
          </cell>
          <cell r="E33" t="str">
            <v>PERF.P/DRENO ROCHA D=57,10 MM (AX)</v>
          </cell>
          <cell r="F33" t="str">
            <v>M</v>
          </cell>
        </row>
        <row r="34">
          <cell r="C34" t="str">
            <v>91290</v>
          </cell>
          <cell r="D34" t="str">
            <v>SRP</v>
          </cell>
          <cell r="E34" t="str">
            <v>PERF.P/DRENO ROCHA D=73,0 MM (BX)</v>
          </cell>
          <cell r="F34" t="str">
            <v>M</v>
          </cell>
        </row>
        <row r="35">
          <cell r="C35" t="str">
            <v>91300</v>
          </cell>
          <cell r="D35" t="str">
            <v>SRP</v>
          </cell>
          <cell r="E35" t="str">
            <v>PERF.P/DRENO ROCHA D=88,9 MM (NX)</v>
          </cell>
          <cell r="F35" t="str">
            <v>M</v>
          </cell>
        </row>
        <row r="36">
          <cell r="C36" t="str">
            <v>91310</v>
          </cell>
          <cell r="D36" t="str">
            <v>SRP</v>
          </cell>
          <cell r="E36" t="str">
            <v>PERF.P/DRENO ROCHA D=114,3 MM (HX)</v>
          </cell>
          <cell r="F36" t="str">
            <v>M</v>
          </cell>
        </row>
        <row r="37">
          <cell r="C37" t="str">
            <v>91320</v>
          </cell>
          <cell r="D37" t="str">
            <v>SRP</v>
          </cell>
          <cell r="E37" t="str">
            <v>ESTACA PRÉ-MOLDADA DE CONCRETO 600 KN FORN. TRANSP. E CRAVAÇÃO</v>
          </cell>
          <cell r="F37" t="str">
            <v>M</v>
          </cell>
        </row>
        <row r="38">
          <cell r="C38" t="str">
            <v>91330</v>
          </cell>
          <cell r="D38" t="str">
            <v>SRP</v>
          </cell>
          <cell r="E38" t="str">
            <v>ESTACA PRÉ-MOLDADA DE CONCRETO 700 KN FORN. TRANSP. E CRAVAÇÃO</v>
          </cell>
          <cell r="F38" t="str">
            <v>M</v>
          </cell>
        </row>
        <row r="39">
          <cell r="C39" t="str">
            <v>91340</v>
          </cell>
          <cell r="D39" t="str">
            <v>SRP</v>
          </cell>
          <cell r="E39" t="str">
            <v>ATERRO REFORÇADO C/ELEMENTO DE REFORÇO (0,5 X 1,0 X 4,0) (MALHA 8 X 10) TERRAMESH</v>
          </cell>
          <cell r="F39" t="str">
            <v>UN</v>
          </cell>
        </row>
        <row r="40">
          <cell r="C40" t="str">
            <v>91350</v>
          </cell>
          <cell r="D40" t="str">
            <v>SRP</v>
          </cell>
          <cell r="E40" t="str">
            <v>ATERRO REFORÇADO C/ELEMENTO DE REFORÇO (1,0 X 1,0 X 4,0) (MALHA 8 X 10) TERRAMESH</v>
          </cell>
          <cell r="F40" t="str">
            <v>UN</v>
          </cell>
        </row>
        <row r="41">
          <cell r="C41" t="str">
            <v>91360</v>
          </cell>
          <cell r="D41" t="str">
            <v>SRP</v>
          </cell>
          <cell r="E41" t="str">
            <v>FORNECIMENTO E COLOCAÇÃO DE GEOGRELHA COM RESISTÊNCIA DE 100 KN </v>
          </cell>
          <cell r="F41" t="str">
            <v>M2</v>
          </cell>
        </row>
        <row r="42">
          <cell r="C42" t="str">
            <v>91370</v>
          </cell>
          <cell r="D42" t="str">
            <v>SRP</v>
          </cell>
          <cell r="E42" t="str">
            <v>FORNECIMENTO E COLOCAÇÃO DE GEOGRELHA COM RESISTÊNCIA DE 200 KN </v>
          </cell>
          <cell r="F42" t="str">
            <v>M2</v>
          </cell>
        </row>
        <row r="43">
          <cell r="C43" t="str">
            <v>91380</v>
          </cell>
          <cell r="D43" t="str">
            <v>SRP</v>
          </cell>
          <cell r="E43" t="str">
            <v>FORNECIMENTO E COLOCAÇÃO DE GEOGRELHA COM RESISTÊNCIA DE 300 KN </v>
          </cell>
          <cell r="F43" t="str">
            <v>M2</v>
          </cell>
        </row>
        <row r="44">
          <cell r="C44" t="str">
            <v>91390</v>
          </cell>
          <cell r="D44" t="str">
            <v>SRP</v>
          </cell>
          <cell r="E44" t="str">
            <v>FORNECIMENTO E COLOCAÇÃO DE GEOGRELHA COM RESISTÊNCIA DE 400 KN </v>
          </cell>
          <cell r="F44" t="str">
            <v>M2</v>
          </cell>
        </row>
        <row r="45">
          <cell r="C45" t="str">
            <v>91400</v>
          </cell>
          <cell r="D45" t="str">
            <v>SRP</v>
          </cell>
          <cell r="E45" t="str">
            <v>FORNECIMENTO E COLOCAÇÃO DE GEOGRELHA COM RESISTÊNCIA DE 500 KN </v>
          </cell>
          <cell r="F45" t="str">
            <v>M2</v>
          </cell>
        </row>
        <row r="46">
          <cell r="C46" t="str">
            <v>91410</v>
          </cell>
          <cell r="D46" t="str">
            <v>SRP</v>
          </cell>
          <cell r="E46" t="str">
            <v>FORNECIMENTO E COLOCAÇÃO DE GEOGRELHA COM RESISTÊNCIA DE 600 KN </v>
          </cell>
          <cell r="F46" t="str">
            <v>M2</v>
          </cell>
        </row>
        <row r="47">
          <cell r="C47" t="str">
            <v>91420</v>
          </cell>
          <cell r="D47" t="str">
            <v>SRP</v>
          </cell>
          <cell r="E47" t="str">
            <v>FORNECIMENTO E COLOCAÇÃO DE GEOGRELHA COM RESISTÊNCIA DE 700 KN </v>
          </cell>
          <cell r="F47" t="str">
            <v>M2</v>
          </cell>
        </row>
        <row r="48">
          <cell r="C48" t="str">
            <v>92064</v>
          </cell>
          <cell r="D48" t="str">
            <v>SRP</v>
          </cell>
          <cell r="E48" t="str">
            <v>FORNECIMENTO E COLOCAÇÃO DE GEOTEXTIL NÃO TECIDO 150 G/M2</v>
          </cell>
          <cell r="F48" t="str">
            <v>M2</v>
          </cell>
        </row>
        <row r="49">
          <cell r="C49" t="str">
            <v>91440</v>
          </cell>
          <cell r="D49" t="str">
            <v>SRP</v>
          </cell>
          <cell r="E49" t="str">
            <v>FORNECIMENTO E EXECUÇÃO DE DRENO VERTICAL FIBRO QUÍMICO</v>
          </cell>
          <cell r="F49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SheetLayoutView="100" zoomScalePageLayoutView="0" workbookViewId="0" topLeftCell="A64">
      <selection activeCell="B84" sqref="B84"/>
    </sheetView>
  </sheetViews>
  <sheetFormatPr defaultColWidth="9.140625" defaultRowHeight="12.75"/>
  <cols>
    <col min="1" max="1" width="4.28125" style="7" customWidth="1"/>
    <col min="2" max="2" width="34.140625" style="8" customWidth="1"/>
    <col min="3" max="3" width="6.8515625" style="9" bestFit="1" customWidth="1"/>
    <col min="4" max="4" width="4.140625" style="10" bestFit="1" customWidth="1"/>
    <col min="5" max="5" width="7.57421875" style="11" customWidth="1"/>
    <col min="6" max="6" width="7.57421875" style="12" customWidth="1"/>
    <col min="7" max="7" width="7.57421875" style="11" customWidth="1"/>
    <col min="8" max="8" width="7.57421875" style="12" customWidth="1"/>
    <col min="9" max="9" width="12.57421875" style="12" customWidth="1"/>
    <col min="10" max="10" width="14.28125" style="13" bestFit="1" customWidth="1"/>
    <col min="11" max="11" width="14.140625" style="13" bestFit="1" customWidth="1"/>
    <col min="12" max="16384" width="9.140625" style="8" customWidth="1"/>
  </cols>
  <sheetData>
    <row r="1" spans="1:9" ht="15.75" customHeight="1" thickBot="1">
      <c r="A1" s="177" t="s">
        <v>58</v>
      </c>
      <c r="B1" s="178"/>
      <c r="C1" s="178"/>
      <c r="D1" s="178"/>
      <c r="E1" s="178"/>
      <c r="F1" s="178"/>
      <c r="G1" s="178"/>
      <c r="H1" s="178"/>
      <c r="I1" s="179"/>
    </row>
    <row r="2" spans="1:9" ht="15.75" customHeight="1" thickBot="1">
      <c r="A2" s="177" t="s">
        <v>85</v>
      </c>
      <c r="B2" s="180"/>
      <c r="C2" s="180"/>
      <c r="D2" s="180"/>
      <c r="E2" s="180"/>
      <c r="F2" s="180"/>
      <c r="G2" s="180"/>
      <c r="H2" s="180"/>
      <c r="I2" s="181"/>
    </row>
    <row r="3" ht="11.25" customHeight="1"/>
    <row r="4" spans="1:9" ht="15.75" customHeight="1">
      <c r="A4" s="182" t="s">
        <v>53</v>
      </c>
      <c r="B4" s="182"/>
      <c r="C4" s="183" t="s">
        <v>86</v>
      </c>
      <c r="D4" s="183"/>
      <c r="E4" s="183"/>
      <c r="F4" s="183"/>
      <c r="G4" s="183"/>
      <c r="H4" s="183"/>
      <c r="I4" s="183"/>
    </row>
    <row r="5" spans="1:9" ht="15.75" customHeight="1">
      <c r="A5" s="182" t="s">
        <v>54</v>
      </c>
      <c r="B5" s="182"/>
      <c r="C5" s="183" t="s">
        <v>87</v>
      </c>
      <c r="D5" s="183"/>
      <c r="E5" s="183"/>
      <c r="F5" s="183"/>
      <c r="G5" s="183"/>
      <c r="H5" s="183"/>
      <c r="I5" s="183"/>
    </row>
    <row r="6" spans="1:9" ht="15.75" customHeight="1">
      <c r="A6" s="182" t="s">
        <v>55</v>
      </c>
      <c r="B6" s="182"/>
      <c r="C6" s="184" t="s">
        <v>88</v>
      </c>
      <c r="D6" s="184"/>
      <c r="E6" s="184"/>
      <c r="F6" s="184"/>
      <c r="G6" s="184"/>
      <c r="H6" s="184"/>
      <c r="I6" s="184"/>
    </row>
    <row r="7" spans="1:9" ht="15.75" customHeight="1">
      <c r="A7" s="182" t="s">
        <v>90</v>
      </c>
      <c r="B7" s="182"/>
      <c r="C7" s="183" t="s">
        <v>89</v>
      </c>
      <c r="D7" s="183"/>
      <c r="E7" s="183"/>
      <c r="F7" s="183"/>
      <c r="G7" s="183"/>
      <c r="H7" s="183"/>
      <c r="I7" s="183"/>
    </row>
    <row r="8" spans="1:9" ht="15.75" customHeight="1">
      <c r="A8" s="182" t="s">
        <v>65</v>
      </c>
      <c r="B8" s="182"/>
      <c r="C8" s="183" t="s">
        <v>91</v>
      </c>
      <c r="D8" s="183"/>
      <c r="E8" s="183"/>
      <c r="F8" s="183"/>
      <c r="G8" s="183"/>
      <c r="H8" s="183"/>
      <c r="I8" s="183"/>
    </row>
    <row r="9" spans="1:9" ht="12" customHeight="1" thickBot="1">
      <c r="A9" s="52"/>
      <c r="B9" s="52"/>
      <c r="C9" s="53"/>
      <c r="D9" s="53"/>
      <c r="E9" s="53"/>
      <c r="F9" s="56"/>
      <c r="G9" s="53"/>
      <c r="H9" s="56"/>
      <c r="I9" s="54"/>
    </row>
    <row r="10" spans="1:11" s="14" customFormat="1" ht="15" customHeight="1" thickBot="1">
      <c r="A10" s="19" t="s">
        <v>0</v>
      </c>
      <c r="B10" s="21" t="s">
        <v>1</v>
      </c>
      <c r="C10" s="23" t="s">
        <v>46</v>
      </c>
      <c r="D10" s="23" t="s">
        <v>11</v>
      </c>
      <c r="E10" s="185" t="s">
        <v>3</v>
      </c>
      <c r="F10" s="186"/>
      <c r="G10" s="185" t="s">
        <v>2</v>
      </c>
      <c r="H10" s="186"/>
      <c r="I10" s="27" t="s">
        <v>4</v>
      </c>
      <c r="J10" s="15"/>
      <c r="K10" s="15"/>
    </row>
    <row r="11" spans="1:11" s="14" customFormat="1" ht="15" customHeight="1" thickBot="1">
      <c r="A11" s="20"/>
      <c r="B11" s="22"/>
      <c r="C11" s="24"/>
      <c r="D11" s="25"/>
      <c r="E11" s="51" t="s">
        <v>47</v>
      </c>
      <c r="F11" s="26" t="s">
        <v>48</v>
      </c>
      <c r="G11" s="51" t="s">
        <v>49</v>
      </c>
      <c r="H11" s="26" t="s">
        <v>48</v>
      </c>
      <c r="I11" s="28" t="s">
        <v>5</v>
      </c>
      <c r="J11" s="15"/>
      <c r="K11" s="15"/>
    </row>
    <row r="12" ht="15" customHeight="1" thickBot="1"/>
    <row r="13" spans="1:9" ht="15" customHeight="1" thickBot="1">
      <c r="A13" s="29" t="s">
        <v>6</v>
      </c>
      <c r="B13" s="30" t="s">
        <v>7</v>
      </c>
      <c r="C13" s="31"/>
      <c r="D13" s="32"/>
      <c r="E13" s="33"/>
      <c r="F13" s="34"/>
      <c r="G13" s="33"/>
      <c r="H13" s="34"/>
      <c r="I13" s="35"/>
    </row>
    <row r="14" spans="1:9" ht="15" customHeight="1">
      <c r="A14" s="109" t="s">
        <v>8</v>
      </c>
      <c r="B14" s="62" t="s">
        <v>15</v>
      </c>
      <c r="C14" s="63">
        <v>2</v>
      </c>
      <c r="D14" s="110" t="s">
        <v>13</v>
      </c>
      <c r="E14" s="59">
        <v>200</v>
      </c>
      <c r="F14" s="60">
        <f>C14*E14</f>
        <v>400</v>
      </c>
      <c r="G14" s="59">
        <v>80</v>
      </c>
      <c r="H14" s="60">
        <f>C14*G14</f>
        <v>160</v>
      </c>
      <c r="I14" s="64">
        <f>F14+H14</f>
        <v>560</v>
      </c>
    </row>
    <row r="15" spans="1:9" ht="15" customHeight="1" thickBot="1">
      <c r="A15" s="111" t="s">
        <v>10</v>
      </c>
      <c r="B15" s="112" t="s">
        <v>9</v>
      </c>
      <c r="C15" s="113">
        <v>126.78</v>
      </c>
      <c r="D15" s="114" t="s">
        <v>13</v>
      </c>
      <c r="E15" s="115">
        <v>0</v>
      </c>
      <c r="F15" s="116">
        <f>C15*E15</f>
        <v>0</v>
      </c>
      <c r="G15" s="115">
        <v>1.3</v>
      </c>
      <c r="H15" s="116">
        <f>C15*G15</f>
        <v>164.81</v>
      </c>
      <c r="I15" s="117">
        <f>F15+H15</f>
        <v>164.81</v>
      </c>
    </row>
    <row r="16" spans="1:11" ht="15" customHeight="1" thickBot="1">
      <c r="A16" s="2"/>
      <c r="B16" s="1"/>
      <c r="C16" s="5"/>
      <c r="D16" s="4"/>
      <c r="E16" s="187">
        <f>SUM(F14:F15)</f>
        <v>400</v>
      </c>
      <c r="F16" s="188"/>
      <c r="G16" s="187">
        <f>SUM(H14:H15)</f>
        <v>324.81</v>
      </c>
      <c r="H16" s="188"/>
      <c r="I16" s="108">
        <f>SUM(I14:I15)</f>
        <v>724.81</v>
      </c>
      <c r="J16" s="13">
        <f>E16</f>
        <v>400</v>
      </c>
      <c r="K16" s="13">
        <f>G16</f>
        <v>324.81</v>
      </c>
    </row>
    <row r="17" spans="1:9" ht="15" customHeight="1" thickBot="1">
      <c r="A17" s="2"/>
      <c r="B17" s="1"/>
      <c r="C17" s="5"/>
      <c r="D17" s="4"/>
      <c r="E17" s="3"/>
      <c r="F17" s="6"/>
      <c r="G17" s="3"/>
      <c r="H17" s="6"/>
      <c r="I17" s="6"/>
    </row>
    <row r="18" spans="1:9" ht="15" customHeight="1" thickBot="1">
      <c r="A18" s="29" t="s">
        <v>14</v>
      </c>
      <c r="B18" s="30" t="s">
        <v>20</v>
      </c>
      <c r="C18" s="31"/>
      <c r="D18" s="32"/>
      <c r="E18" s="33"/>
      <c r="F18" s="34"/>
      <c r="G18" s="33"/>
      <c r="H18" s="34"/>
      <c r="I18" s="35"/>
    </row>
    <row r="19" spans="1:9" ht="15" customHeight="1" thickBot="1">
      <c r="A19" s="120" t="s">
        <v>17</v>
      </c>
      <c r="B19" s="141" t="s">
        <v>112</v>
      </c>
      <c r="C19" s="122">
        <v>20</v>
      </c>
      <c r="D19" s="123" t="s">
        <v>13</v>
      </c>
      <c r="E19" s="124">
        <v>6.5</v>
      </c>
      <c r="F19" s="125">
        <f>C19*E19</f>
        <v>130</v>
      </c>
      <c r="G19" s="124">
        <v>5.03</v>
      </c>
      <c r="H19" s="125">
        <f>C19*G19</f>
        <v>100.6</v>
      </c>
      <c r="I19" s="126">
        <f>F19+H19</f>
        <v>230.6</v>
      </c>
    </row>
    <row r="20" spans="1:11" ht="15" customHeight="1" thickBot="1">
      <c r="A20" s="2"/>
      <c r="B20" s="1"/>
      <c r="C20" s="5"/>
      <c r="D20" s="4"/>
      <c r="E20" s="187">
        <f>SUM(F19:F19)</f>
        <v>130</v>
      </c>
      <c r="F20" s="188"/>
      <c r="G20" s="187">
        <f>SUM(H19:H19)</f>
        <v>100.6</v>
      </c>
      <c r="H20" s="188"/>
      <c r="I20" s="108">
        <f>SUM(I19:I19)</f>
        <v>230.6</v>
      </c>
      <c r="J20" s="13">
        <f>E20</f>
        <v>130</v>
      </c>
      <c r="K20" s="13">
        <f>G20</f>
        <v>100.6</v>
      </c>
    </row>
    <row r="21" spans="1:9" ht="15" customHeight="1" thickBot="1">
      <c r="A21" s="2"/>
      <c r="B21" s="1"/>
      <c r="C21" s="5"/>
      <c r="D21" s="4"/>
      <c r="E21" s="3"/>
      <c r="F21" s="6"/>
      <c r="G21" s="3"/>
      <c r="H21" s="6"/>
      <c r="I21" s="6"/>
    </row>
    <row r="22" spans="1:9" ht="15" customHeight="1" thickBot="1">
      <c r="A22" s="29" t="s">
        <v>18</v>
      </c>
      <c r="B22" s="30" t="s">
        <v>19</v>
      </c>
      <c r="C22" s="31"/>
      <c r="D22" s="32"/>
      <c r="E22" s="33"/>
      <c r="F22" s="34"/>
      <c r="G22" s="33"/>
      <c r="H22" s="34"/>
      <c r="I22" s="35"/>
    </row>
    <row r="23" spans="1:11" ht="12.75">
      <c r="A23" s="127" t="s">
        <v>113</v>
      </c>
      <c r="B23" s="128" t="s">
        <v>124</v>
      </c>
      <c r="C23" s="63">
        <v>118</v>
      </c>
      <c r="D23" s="45" t="s">
        <v>13</v>
      </c>
      <c r="E23" s="46">
        <v>2.5</v>
      </c>
      <c r="F23" s="47">
        <f>C23*E23</f>
        <v>295</v>
      </c>
      <c r="G23" s="46">
        <v>1.5</v>
      </c>
      <c r="H23" s="47">
        <f>C23*G23</f>
        <v>177</v>
      </c>
      <c r="I23" s="65">
        <f>F23+H23</f>
        <v>472</v>
      </c>
      <c r="J23" s="130" t="s">
        <v>123</v>
      </c>
      <c r="K23" s="130"/>
    </row>
    <row r="24" spans="1:11" ht="12.75">
      <c r="A24" s="127" t="s">
        <v>114</v>
      </c>
      <c r="B24" s="128" t="s">
        <v>121</v>
      </c>
      <c r="C24" s="44">
        <v>118</v>
      </c>
      <c r="D24" s="45" t="s">
        <v>13</v>
      </c>
      <c r="E24" s="46">
        <v>20</v>
      </c>
      <c r="F24" s="47">
        <f>C24*E24</f>
        <v>2360</v>
      </c>
      <c r="G24" s="46">
        <v>8</v>
      </c>
      <c r="H24" s="47">
        <f>C24*G24</f>
        <v>944</v>
      </c>
      <c r="I24" s="65">
        <f>F24+H24</f>
        <v>3304</v>
      </c>
      <c r="J24" s="130" t="s">
        <v>120</v>
      </c>
      <c r="K24" s="130"/>
    </row>
    <row r="25" spans="1:11" ht="12.75">
      <c r="A25" s="127" t="s">
        <v>115</v>
      </c>
      <c r="B25" s="128" t="s">
        <v>93</v>
      </c>
      <c r="C25" s="44">
        <v>118</v>
      </c>
      <c r="D25" s="45" t="s">
        <v>13</v>
      </c>
      <c r="E25" s="46">
        <v>18</v>
      </c>
      <c r="F25" s="47">
        <f>C25*E25</f>
        <v>2124</v>
      </c>
      <c r="G25" s="46">
        <v>7</v>
      </c>
      <c r="H25" s="47">
        <f>C25*G25</f>
        <v>826</v>
      </c>
      <c r="I25" s="65">
        <f>F25+H25</f>
        <v>2950</v>
      </c>
      <c r="J25" s="130" t="s">
        <v>122</v>
      </c>
      <c r="K25" s="130"/>
    </row>
    <row r="26" spans="1:11" ht="12.75">
      <c r="A26" s="127" t="s">
        <v>116</v>
      </c>
      <c r="B26" s="128" t="s">
        <v>128</v>
      </c>
      <c r="C26" s="44">
        <v>118</v>
      </c>
      <c r="D26" s="45" t="s">
        <v>13</v>
      </c>
      <c r="E26" s="46">
        <v>23</v>
      </c>
      <c r="F26" s="47">
        <f>C26*E26</f>
        <v>2714</v>
      </c>
      <c r="G26" s="46">
        <v>12</v>
      </c>
      <c r="H26" s="47">
        <f>C26*G26</f>
        <v>1416</v>
      </c>
      <c r="I26" s="65">
        <f>F26+H26</f>
        <v>4130</v>
      </c>
      <c r="J26" s="130"/>
      <c r="K26" s="130"/>
    </row>
    <row r="27" spans="1:11" ht="14.25" customHeight="1" thickBot="1">
      <c r="A27" s="111" t="s">
        <v>117</v>
      </c>
      <c r="B27" s="112" t="s">
        <v>94</v>
      </c>
      <c r="C27" s="113">
        <v>16</v>
      </c>
      <c r="D27" s="114" t="s">
        <v>34</v>
      </c>
      <c r="E27" s="115">
        <v>9.5</v>
      </c>
      <c r="F27" s="116">
        <f>C27*E27</f>
        <v>152</v>
      </c>
      <c r="G27" s="115">
        <v>6</v>
      </c>
      <c r="H27" s="116">
        <f>C27*G27</f>
        <v>96</v>
      </c>
      <c r="I27" s="117">
        <f>F27+H27</f>
        <v>248</v>
      </c>
      <c r="J27" s="130"/>
      <c r="K27" s="130"/>
    </row>
    <row r="28" spans="1:11" ht="15" customHeight="1" thickBot="1">
      <c r="A28" s="2"/>
      <c r="B28" s="1"/>
      <c r="C28" s="5"/>
      <c r="D28" s="4"/>
      <c r="E28" s="187">
        <f>SUM(F23:F27)</f>
        <v>7645</v>
      </c>
      <c r="F28" s="188"/>
      <c r="G28" s="187">
        <f>SUM(H23:H27)</f>
        <v>3459</v>
      </c>
      <c r="H28" s="188"/>
      <c r="I28" s="108">
        <f>SUM(I23:I27)</f>
        <v>11104</v>
      </c>
      <c r="J28" s="130">
        <f>E28</f>
        <v>7645</v>
      </c>
      <c r="K28" s="130">
        <f>G28</f>
        <v>3459</v>
      </c>
    </row>
    <row r="29" spans="1:9" ht="15" customHeight="1" thickBot="1">
      <c r="A29" s="2"/>
      <c r="B29" s="1"/>
      <c r="C29" s="5"/>
      <c r="D29" s="4"/>
      <c r="E29" s="3"/>
      <c r="F29" s="6"/>
      <c r="G29" s="3"/>
      <c r="H29" s="6"/>
      <c r="I29" s="6"/>
    </row>
    <row r="30" spans="1:9" ht="15" customHeight="1" thickBot="1">
      <c r="A30" s="29" t="s">
        <v>21</v>
      </c>
      <c r="B30" s="30" t="s">
        <v>24</v>
      </c>
      <c r="C30" s="31"/>
      <c r="D30" s="32"/>
      <c r="E30" s="33"/>
      <c r="F30" s="34"/>
      <c r="G30" s="33"/>
      <c r="H30" s="34"/>
      <c r="I30" s="35"/>
    </row>
    <row r="31" spans="1:10" ht="34.5" thickBot="1">
      <c r="A31" s="120" t="s">
        <v>22</v>
      </c>
      <c r="B31" s="121" t="s">
        <v>126</v>
      </c>
      <c r="C31" s="122">
        <v>135</v>
      </c>
      <c r="D31" s="123" t="s">
        <v>13</v>
      </c>
      <c r="E31" s="124">
        <v>22</v>
      </c>
      <c r="F31" s="125">
        <f>C31*E31</f>
        <v>2970</v>
      </c>
      <c r="G31" s="124">
        <v>9</v>
      </c>
      <c r="H31" s="125">
        <f>C31*G31</f>
        <v>1215</v>
      </c>
      <c r="I31" s="126">
        <f>F31+H31</f>
        <v>4185</v>
      </c>
      <c r="J31" s="13" t="s">
        <v>125</v>
      </c>
    </row>
    <row r="32" spans="1:11" ht="15" customHeight="1" thickBot="1">
      <c r="A32" s="2"/>
      <c r="B32" s="1"/>
      <c r="C32" s="5"/>
      <c r="D32" s="4"/>
      <c r="E32" s="187">
        <f>SUM(F31:F31)</f>
        <v>2970</v>
      </c>
      <c r="F32" s="188"/>
      <c r="G32" s="187">
        <f>SUM(H31:H31)</f>
        <v>1215</v>
      </c>
      <c r="H32" s="188"/>
      <c r="I32" s="108">
        <f>SUM(I31:I31)</f>
        <v>4185</v>
      </c>
      <c r="J32" s="13">
        <f>E32</f>
        <v>2970</v>
      </c>
      <c r="K32" s="13">
        <f>G32</f>
        <v>1215</v>
      </c>
    </row>
    <row r="33" spans="6:8" ht="15" customHeight="1" thickBot="1">
      <c r="F33" s="6"/>
      <c r="H33" s="6"/>
    </row>
    <row r="34" spans="1:9" ht="15" customHeight="1" thickBot="1">
      <c r="A34" s="29" t="s">
        <v>23</v>
      </c>
      <c r="B34" s="30" t="s">
        <v>27</v>
      </c>
      <c r="C34" s="31"/>
      <c r="D34" s="32"/>
      <c r="E34" s="33"/>
      <c r="F34" s="34"/>
      <c r="G34" s="33"/>
      <c r="H34" s="34"/>
      <c r="I34" s="35"/>
    </row>
    <row r="35" spans="1:10" ht="22.5">
      <c r="A35" s="109" t="s">
        <v>25</v>
      </c>
      <c r="B35" s="144" t="s">
        <v>92</v>
      </c>
      <c r="C35" s="63">
        <v>0.6</v>
      </c>
      <c r="D35" s="110" t="s">
        <v>16</v>
      </c>
      <c r="E35" s="59">
        <v>850</v>
      </c>
      <c r="F35" s="60">
        <f>C35*E35</f>
        <v>510</v>
      </c>
      <c r="G35" s="59">
        <v>350</v>
      </c>
      <c r="H35" s="60">
        <f>C35*G35</f>
        <v>210</v>
      </c>
      <c r="I35" s="64">
        <f>F35+H35</f>
        <v>720</v>
      </c>
      <c r="J35" s="130" t="s">
        <v>127</v>
      </c>
    </row>
    <row r="36" spans="1:9" ht="15" customHeight="1" thickBot="1">
      <c r="A36" s="111" t="s">
        <v>118</v>
      </c>
      <c r="B36" s="112" t="s">
        <v>72</v>
      </c>
      <c r="C36" s="113">
        <v>2.45</v>
      </c>
      <c r="D36" s="114" t="s">
        <v>13</v>
      </c>
      <c r="E36" s="115">
        <v>42</v>
      </c>
      <c r="F36" s="116">
        <f>C36*E36</f>
        <v>102.9</v>
      </c>
      <c r="G36" s="115">
        <v>20</v>
      </c>
      <c r="H36" s="116">
        <f>C36*G36</f>
        <v>49</v>
      </c>
      <c r="I36" s="117">
        <f>F36+H36</f>
        <v>151.9</v>
      </c>
    </row>
    <row r="37" spans="1:11" ht="15" customHeight="1" thickBot="1">
      <c r="A37" s="2"/>
      <c r="B37" s="1"/>
      <c r="C37" s="5"/>
      <c r="D37" s="4"/>
      <c r="E37" s="187">
        <f>SUM(F35:F36)</f>
        <v>612.9</v>
      </c>
      <c r="F37" s="188"/>
      <c r="G37" s="187">
        <f>SUM(H35:H36)</f>
        <v>259</v>
      </c>
      <c r="H37" s="188"/>
      <c r="I37" s="108">
        <f>SUM(I35:I36)</f>
        <v>871.9</v>
      </c>
      <c r="J37" s="13">
        <f>E37</f>
        <v>612.9</v>
      </c>
      <c r="K37" s="13">
        <f>G37</f>
        <v>259</v>
      </c>
    </row>
    <row r="38" spans="6:8" ht="15" customHeight="1" thickBot="1">
      <c r="F38" s="6"/>
      <c r="H38" s="6"/>
    </row>
    <row r="39" spans="1:9" ht="15" customHeight="1" thickBot="1">
      <c r="A39" s="29" t="s">
        <v>26</v>
      </c>
      <c r="B39" s="30" t="s">
        <v>37</v>
      </c>
      <c r="C39" s="31"/>
      <c r="D39" s="32"/>
      <c r="E39" s="33"/>
      <c r="F39" s="34"/>
      <c r="G39" s="33"/>
      <c r="H39" s="34"/>
      <c r="I39" s="35"/>
    </row>
    <row r="40" spans="1:11" ht="13.5" customHeight="1">
      <c r="A40" s="118" t="s">
        <v>28</v>
      </c>
      <c r="B40" s="48" t="s">
        <v>95</v>
      </c>
      <c r="C40" s="131">
        <v>296</v>
      </c>
      <c r="D40" s="45" t="s">
        <v>13</v>
      </c>
      <c r="E40" s="49">
        <v>2.5</v>
      </c>
      <c r="F40" s="50">
        <f>C40*E40</f>
        <v>740</v>
      </c>
      <c r="G40" s="49">
        <v>1.5</v>
      </c>
      <c r="H40" s="50">
        <f>C40*G40</f>
        <v>444</v>
      </c>
      <c r="I40" s="132">
        <f>F40+H40</f>
        <v>1184</v>
      </c>
      <c r="J40" s="130"/>
      <c r="K40" s="130"/>
    </row>
    <row r="41" spans="1:11" ht="15" customHeight="1">
      <c r="A41" s="118" t="s">
        <v>29</v>
      </c>
      <c r="B41" s="43" t="s">
        <v>96</v>
      </c>
      <c r="C41" s="129">
        <v>296</v>
      </c>
      <c r="D41" s="45" t="s">
        <v>13</v>
      </c>
      <c r="E41" s="46">
        <v>12</v>
      </c>
      <c r="F41" s="47">
        <f>C41*E41</f>
        <v>3552</v>
      </c>
      <c r="G41" s="46">
        <v>9</v>
      </c>
      <c r="H41" s="47">
        <f>C41*G41</f>
        <v>2664</v>
      </c>
      <c r="I41" s="65">
        <f>F41+H41</f>
        <v>6216</v>
      </c>
      <c r="J41" s="130"/>
      <c r="K41" s="130"/>
    </row>
    <row r="42" spans="1:11" ht="15" customHeight="1" thickBot="1">
      <c r="A42" s="119" t="s">
        <v>32</v>
      </c>
      <c r="B42" s="112" t="s">
        <v>97</v>
      </c>
      <c r="C42" s="113">
        <v>70</v>
      </c>
      <c r="D42" s="114" t="s">
        <v>13</v>
      </c>
      <c r="E42" s="115">
        <v>30</v>
      </c>
      <c r="F42" s="116">
        <f>C42*E42</f>
        <v>2100</v>
      </c>
      <c r="G42" s="115">
        <v>10</v>
      </c>
      <c r="H42" s="116">
        <f>C42*G42</f>
        <v>700</v>
      </c>
      <c r="I42" s="117">
        <f>F42+H42</f>
        <v>2800</v>
      </c>
      <c r="J42" s="130"/>
      <c r="K42" s="130"/>
    </row>
    <row r="43" spans="1:11" ht="15" customHeight="1" thickBot="1">
      <c r="A43" s="2"/>
      <c r="B43" s="1"/>
      <c r="C43" s="5"/>
      <c r="D43" s="4"/>
      <c r="E43" s="191">
        <f>SUM(F40:F42)</f>
        <v>6392</v>
      </c>
      <c r="F43" s="192"/>
      <c r="G43" s="191">
        <f>SUM(H40:H42)</f>
        <v>3808</v>
      </c>
      <c r="H43" s="192"/>
      <c r="I43" s="42">
        <f>SUM(I40:I42)</f>
        <v>10200</v>
      </c>
      <c r="J43" s="13">
        <f>E43</f>
        <v>6392</v>
      </c>
      <c r="K43" s="13">
        <f>G43</f>
        <v>3808</v>
      </c>
    </row>
    <row r="44" spans="1:9" ht="15" customHeight="1" thickBot="1">
      <c r="A44" s="146"/>
      <c r="B44" s="147"/>
      <c r="C44" s="148"/>
      <c r="D44" s="149"/>
      <c r="E44" s="57"/>
      <c r="F44" s="57"/>
      <c r="G44" s="57"/>
      <c r="H44" s="57"/>
      <c r="I44" s="58"/>
    </row>
    <row r="45" spans="1:9" ht="15" customHeight="1" thickBot="1">
      <c r="A45" s="29" t="s">
        <v>30</v>
      </c>
      <c r="B45" s="30" t="s">
        <v>106</v>
      </c>
      <c r="C45" s="31"/>
      <c r="D45" s="32"/>
      <c r="E45" s="33"/>
      <c r="F45" s="34"/>
      <c r="G45" s="33"/>
      <c r="H45" s="34"/>
      <c r="I45" s="35"/>
    </row>
    <row r="46" spans="1:11" ht="13.5" customHeight="1">
      <c r="A46" s="109" t="s">
        <v>31</v>
      </c>
      <c r="B46" s="62" t="s">
        <v>107</v>
      </c>
      <c r="C46" s="142">
        <v>118</v>
      </c>
      <c r="D46" s="110" t="s">
        <v>13</v>
      </c>
      <c r="E46" s="59">
        <v>2.5</v>
      </c>
      <c r="F46" s="60">
        <f>C46*E46</f>
        <v>295</v>
      </c>
      <c r="G46" s="59">
        <v>2</v>
      </c>
      <c r="H46" s="60">
        <f>C46*G46</f>
        <v>236</v>
      </c>
      <c r="I46" s="64">
        <f>F46+H46</f>
        <v>531</v>
      </c>
      <c r="J46" s="130"/>
      <c r="K46" s="130"/>
    </row>
    <row r="47" spans="1:11" ht="15" customHeight="1" thickBot="1">
      <c r="A47" s="119" t="s">
        <v>33</v>
      </c>
      <c r="B47" s="112" t="s">
        <v>108</v>
      </c>
      <c r="C47" s="143">
        <v>118</v>
      </c>
      <c r="D47" s="114" t="s">
        <v>13</v>
      </c>
      <c r="E47" s="115">
        <v>14</v>
      </c>
      <c r="F47" s="116">
        <f>C47*E47</f>
        <v>1652</v>
      </c>
      <c r="G47" s="115">
        <v>12</v>
      </c>
      <c r="H47" s="116">
        <f>C47*G47</f>
        <v>1416</v>
      </c>
      <c r="I47" s="117">
        <f>F47+H47</f>
        <v>3068</v>
      </c>
      <c r="J47" s="130"/>
      <c r="K47" s="130"/>
    </row>
    <row r="48" spans="1:11" ht="15" customHeight="1" thickBot="1">
      <c r="A48" s="2"/>
      <c r="B48" s="1"/>
      <c r="C48" s="5"/>
      <c r="D48" s="4"/>
      <c r="E48" s="187">
        <f>SUM(F46:F47)</f>
        <v>1947</v>
      </c>
      <c r="F48" s="188"/>
      <c r="G48" s="187">
        <f>SUM(H46:H47)</f>
        <v>1652</v>
      </c>
      <c r="H48" s="188"/>
      <c r="I48" s="108">
        <f>SUM(I46:I47)</f>
        <v>3599</v>
      </c>
      <c r="J48" s="13">
        <f>E48</f>
        <v>1947</v>
      </c>
      <c r="K48" s="13">
        <f>G48</f>
        <v>1652</v>
      </c>
    </row>
    <row r="49" spans="6:8" ht="15" customHeight="1" thickBot="1">
      <c r="F49" s="6"/>
      <c r="H49" s="6"/>
    </row>
    <row r="50" spans="1:9" ht="15" customHeight="1" thickBot="1">
      <c r="A50" s="66" t="s">
        <v>35</v>
      </c>
      <c r="B50" s="134" t="s">
        <v>43</v>
      </c>
      <c r="C50" s="135"/>
      <c r="D50" s="136"/>
      <c r="E50" s="137"/>
      <c r="F50" s="138"/>
      <c r="G50" s="137"/>
      <c r="H50" s="138"/>
      <c r="I50" s="139"/>
    </row>
    <row r="51" spans="1:11" s="107" customFormat="1" ht="15" customHeight="1">
      <c r="A51" s="109"/>
      <c r="B51" s="62" t="s">
        <v>98</v>
      </c>
      <c r="C51" s="63"/>
      <c r="D51" s="110"/>
      <c r="E51" s="59"/>
      <c r="F51" s="60"/>
      <c r="G51" s="59"/>
      <c r="H51" s="60"/>
      <c r="I51" s="64"/>
      <c r="J51" s="133"/>
      <c r="K51" s="133"/>
    </row>
    <row r="52" spans="1:11" s="107" customFormat="1" ht="15" customHeight="1">
      <c r="A52" s="127" t="s">
        <v>36</v>
      </c>
      <c r="B52" s="43" t="s">
        <v>100</v>
      </c>
      <c r="C52" s="44">
        <v>4</v>
      </c>
      <c r="D52" s="45" t="s">
        <v>69</v>
      </c>
      <c r="E52" s="46">
        <v>580</v>
      </c>
      <c r="F52" s="47">
        <f>C52*E52</f>
        <v>2320</v>
      </c>
      <c r="G52" s="46">
        <v>150</v>
      </c>
      <c r="H52" s="47">
        <f>C52*G52</f>
        <v>600</v>
      </c>
      <c r="I52" s="65">
        <f>F52+H52</f>
        <v>2920</v>
      </c>
      <c r="J52" s="133"/>
      <c r="K52" s="133"/>
    </row>
    <row r="53" spans="1:11" s="107" customFormat="1" ht="15" customHeight="1">
      <c r="A53" s="127" t="s">
        <v>39</v>
      </c>
      <c r="B53" s="43" t="s">
        <v>101</v>
      </c>
      <c r="C53" s="44">
        <v>1</v>
      </c>
      <c r="D53" s="45" t="s">
        <v>69</v>
      </c>
      <c r="E53" s="46">
        <v>220</v>
      </c>
      <c r="F53" s="47">
        <f>C53*E53</f>
        <v>220</v>
      </c>
      <c r="G53" s="46">
        <v>80</v>
      </c>
      <c r="H53" s="47">
        <f>C53*G53</f>
        <v>80</v>
      </c>
      <c r="I53" s="65">
        <f>F53+H53</f>
        <v>300</v>
      </c>
      <c r="J53" s="133"/>
      <c r="K53" s="133"/>
    </row>
    <row r="54" spans="1:11" s="107" customFormat="1" ht="15" customHeight="1">
      <c r="A54" s="127"/>
      <c r="B54" s="43" t="s">
        <v>99</v>
      </c>
      <c r="C54" s="44"/>
      <c r="D54" s="45"/>
      <c r="E54" s="46"/>
      <c r="F54" s="47"/>
      <c r="G54" s="46"/>
      <c r="H54" s="47"/>
      <c r="I54" s="65"/>
      <c r="J54" s="133"/>
      <c r="K54" s="133"/>
    </row>
    <row r="55" spans="1:11" s="107" customFormat="1" ht="22.5">
      <c r="A55" s="127" t="s">
        <v>40</v>
      </c>
      <c r="B55" s="128" t="s">
        <v>102</v>
      </c>
      <c r="C55" s="44">
        <v>2</v>
      </c>
      <c r="D55" s="45" t="s">
        <v>12</v>
      </c>
      <c r="E55" s="46">
        <v>960</v>
      </c>
      <c r="F55" s="47">
        <f>C55*E55</f>
        <v>1920</v>
      </c>
      <c r="G55" s="46">
        <v>180</v>
      </c>
      <c r="H55" s="47">
        <f>C55*G55</f>
        <v>360</v>
      </c>
      <c r="I55" s="65">
        <f>F55+H55</f>
        <v>2280</v>
      </c>
      <c r="J55" s="133"/>
      <c r="K55" s="133"/>
    </row>
    <row r="56" spans="1:11" s="107" customFormat="1" ht="15" customHeight="1">
      <c r="A56" s="127" t="s">
        <v>67</v>
      </c>
      <c r="B56" s="43" t="s">
        <v>105</v>
      </c>
      <c r="C56" s="44">
        <v>2</v>
      </c>
      <c r="D56" s="45" t="s">
        <v>12</v>
      </c>
      <c r="E56" s="46">
        <v>300</v>
      </c>
      <c r="F56" s="47">
        <f>C56*E56</f>
        <v>600</v>
      </c>
      <c r="G56" s="46">
        <v>80</v>
      </c>
      <c r="H56" s="47">
        <f>C56*G56</f>
        <v>160</v>
      </c>
      <c r="I56" s="65">
        <f>F56+H56</f>
        <v>760</v>
      </c>
      <c r="J56" s="133"/>
      <c r="K56" s="133"/>
    </row>
    <row r="57" spans="1:11" s="107" customFormat="1" ht="15" customHeight="1">
      <c r="A57" s="127" t="s">
        <v>132</v>
      </c>
      <c r="B57" s="43" t="s">
        <v>103</v>
      </c>
      <c r="C57" s="44">
        <v>1</v>
      </c>
      <c r="D57" s="45" t="s">
        <v>12</v>
      </c>
      <c r="E57" s="46">
        <v>425</v>
      </c>
      <c r="F57" s="47">
        <f>C57*E57</f>
        <v>425</v>
      </c>
      <c r="G57" s="46">
        <v>80</v>
      </c>
      <c r="H57" s="47">
        <f>C57*G57</f>
        <v>80</v>
      </c>
      <c r="I57" s="65">
        <f>F57+H57</f>
        <v>505</v>
      </c>
      <c r="J57" s="133"/>
      <c r="K57" s="133"/>
    </row>
    <row r="58" spans="1:11" s="107" customFormat="1" ht="15" customHeight="1" thickBot="1">
      <c r="A58" s="111" t="s">
        <v>133</v>
      </c>
      <c r="B58" s="112" t="s">
        <v>104</v>
      </c>
      <c r="C58" s="113">
        <v>1</v>
      </c>
      <c r="D58" s="114" t="s">
        <v>12</v>
      </c>
      <c r="E58" s="115">
        <v>390</v>
      </c>
      <c r="F58" s="116">
        <f>C58*E58</f>
        <v>390</v>
      </c>
      <c r="G58" s="115">
        <v>80</v>
      </c>
      <c r="H58" s="116">
        <f>C58*G58</f>
        <v>80</v>
      </c>
      <c r="I58" s="117">
        <f>F58+H58</f>
        <v>470</v>
      </c>
      <c r="J58" s="133"/>
      <c r="K58" s="133"/>
    </row>
    <row r="59" spans="1:11" ht="15" customHeight="1" thickBot="1">
      <c r="A59" s="2"/>
      <c r="B59" s="1"/>
      <c r="C59" s="5"/>
      <c r="D59" s="4"/>
      <c r="E59" s="189">
        <f>SUM(F51:F58)</f>
        <v>5875</v>
      </c>
      <c r="F59" s="190"/>
      <c r="G59" s="190">
        <f>SUM(H51:H58)</f>
        <v>1360</v>
      </c>
      <c r="H59" s="190"/>
      <c r="I59" s="140">
        <f>SUM(I51:I58)</f>
        <v>7235</v>
      </c>
      <c r="J59" s="13">
        <f>E59</f>
        <v>5875</v>
      </c>
      <c r="K59" s="13">
        <f>G59</f>
        <v>1360</v>
      </c>
    </row>
    <row r="60" spans="6:8" ht="15" customHeight="1" thickBot="1">
      <c r="F60" s="6"/>
      <c r="H60" s="6"/>
    </row>
    <row r="61" spans="1:9" ht="15" customHeight="1" thickBot="1">
      <c r="A61" s="29" t="s">
        <v>38</v>
      </c>
      <c r="B61" s="30" t="s">
        <v>109</v>
      </c>
      <c r="C61" s="31"/>
      <c r="D61" s="32"/>
      <c r="E61" s="33"/>
      <c r="F61" s="34"/>
      <c r="G61" s="33"/>
      <c r="H61" s="34"/>
      <c r="I61" s="35"/>
    </row>
    <row r="62" spans="1:9" ht="15" customHeight="1" thickBot="1">
      <c r="A62" s="120" t="s">
        <v>57</v>
      </c>
      <c r="B62" s="141" t="s">
        <v>61</v>
      </c>
      <c r="C62" s="122">
        <v>118</v>
      </c>
      <c r="D62" s="123" t="s">
        <v>13</v>
      </c>
      <c r="E62" s="124">
        <v>9</v>
      </c>
      <c r="F62" s="125">
        <f>C62*E62</f>
        <v>1062</v>
      </c>
      <c r="G62" s="124">
        <v>6</v>
      </c>
      <c r="H62" s="125">
        <f>C62*G62</f>
        <v>708</v>
      </c>
      <c r="I62" s="126">
        <f>F62+H62</f>
        <v>1770</v>
      </c>
    </row>
    <row r="63" spans="1:11" ht="15" customHeight="1" thickBot="1">
      <c r="A63" s="2"/>
      <c r="B63" s="1"/>
      <c r="C63" s="5"/>
      <c r="D63" s="4"/>
      <c r="E63" s="189">
        <f>SUM(F62:F62)</f>
        <v>1062</v>
      </c>
      <c r="F63" s="190"/>
      <c r="G63" s="190">
        <f>SUM(H62:H62)</f>
        <v>708</v>
      </c>
      <c r="H63" s="190"/>
      <c r="I63" s="140">
        <f>SUM(I62:I62)</f>
        <v>1770</v>
      </c>
      <c r="J63" s="13">
        <f>E63</f>
        <v>1062</v>
      </c>
      <c r="K63" s="13">
        <f>G63</f>
        <v>708</v>
      </c>
    </row>
    <row r="64" spans="1:9" ht="15" customHeight="1" thickBot="1">
      <c r="A64" s="2"/>
      <c r="B64" s="1"/>
      <c r="C64" s="5"/>
      <c r="D64" s="4"/>
      <c r="E64" s="57"/>
      <c r="F64" s="57"/>
      <c r="G64" s="57"/>
      <c r="H64" s="57"/>
      <c r="I64" s="58"/>
    </row>
    <row r="65" spans="1:9" ht="15" customHeight="1" thickBot="1">
      <c r="A65" s="29" t="s">
        <v>41</v>
      </c>
      <c r="B65" s="30" t="s">
        <v>110</v>
      </c>
      <c r="C65" s="31"/>
      <c r="D65" s="32"/>
      <c r="E65" s="33"/>
      <c r="F65" s="34"/>
      <c r="G65" s="33"/>
      <c r="H65" s="34"/>
      <c r="I65" s="35"/>
    </row>
    <row r="66" spans="1:9" ht="15" customHeight="1" thickBot="1">
      <c r="A66" s="120" t="s">
        <v>42</v>
      </c>
      <c r="B66" s="141" t="s">
        <v>68</v>
      </c>
      <c r="C66" s="122">
        <v>118</v>
      </c>
      <c r="D66" s="123" t="s">
        <v>13</v>
      </c>
      <c r="E66" s="124">
        <v>7.5</v>
      </c>
      <c r="F66" s="125">
        <f>C66*E66</f>
        <v>885</v>
      </c>
      <c r="G66" s="124">
        <v>4</v>
      </c>
      <c r="H66" s="125">
        <f>C66*G66</f>
        <v>472</v>
      </c>
      <c r="I66" s="126">
        <f>F66+H66</f>
        <v>1357</v>
      </c>
    </row>
    <row r="67" spans="1:11" ht="15" customHeight="1" thickBot="1">
      <c r="A67" s="2"/>
      <c r="B67" s="1"/>
      <c r="C67" s="5"/>
      <c r="D67" s="4"/>
      <c r="E67" s="189">
        <f>SUM(F66:F66)</f>
        <v>885</v>
      </c>
      <c r="F67" s="190"/>
      <c r="G67" s="190">
        <f>SUM(H66:H66)</f>
        <v>472</v>
      </c>
      <c r="H67" s="190"/>
      <c r="I67" s="140">
        <f>SUM(I66:I66)</f>
        <v>1357</v>
      </c>
      <c r="J67" s="13">
        <f>E67</f>
        <v>885</v>
      </c>
      <c r="K67" s="13">
        <f>G67</f>
        <v>472</v>
      </c>
    </row>
    <row r="68" spans="1:9" ht="15" customHeight="1" thickBot="1">
      <c r="A68" s="2"/>
      <c r="B68" s="1"/>
      <c r="C68" s="5"/>
      <c r="D68" s="4"/>
      <c r="E68" s="57"/>
      <c r="F68" s="57"/>
      <c r="G68" s="57"/>
      <c r="H68" s="57"/>
      <c r="I68" s="58"/>
    </row>
    <row r="69" spans="1:9" ht="15" customHeight="1" thickBot="1">
      <c r="A69" s="29" t="s">
        <v>44</v>
      </c>
      <c r="B69" s="30" t="s">
        <v>111</v>
      </c>
      <c r="C69" s="31"/>
      <c r="D69" s="32"/>
      <c r="E69" s="33"/>
      <c r="F69" s="34"/>
      <c r="G69" s="33"/>
      <c r="H69" s="34"/>
      <c r="I69" s="35"/>
    </row>
    <row r="70" spans="1:9" ht="15" customHeight="1">
      <c r="A70" s="109" t="s">
        <v>45</v>
      </c>
      <c r="B70" s="62" t="s">
        <v>70</v>
      </c>
      <c r="C70" s="63">
        <v>1</v>
      </c>
      <c r="D70" s="110" t="s">
        <v>12</v>
      </c>
      <c r="E70" s="59">
        <v>250</v>
      </c>
      <c r="F70" s="60">
        <f>C70*E70</f>
        <v>250</v>
      </c>
      <c r="G70" s="59">
        <v>25</v>
      </c>
      <c r="H70" s="60">
        <f>C70*G70</f>
        <v>25</v>
      </c>
      <c r="I70" s="64">
        <f>F70+H70</f>
        <v>275</v>
      </c>
    </row>
    <row r="71" spans="1:9" ht="15" customHeight="1" thickBot="1">
      <c r="A71" s="119" t="s">
        <v>56</v>
      </c>
      <c r="B71" s="112" t="s">
        <v>71</v>
      </c>
      <c r="C71" s="113">
        <v>1</v>
      </c>
      <c r="D71" s="114" t="s">
        <v>12</v>
      </c>
      <c r="E71" s="115">
        <v>280</v>
      </c>
      <c r="F71" s="116">
        <f>C71*E71</f>
        <v>280</v>
      </c>
      <c r="G71" s="115">
        <v>25</v>
      </c>
      <c r="H71" s="116">
        <f>C71*G71</f>
        <v>25</v>
      </c>
      <c r="I71" s="117">
        <f>F71+H71</f>
        <v>305</v>
      </c>
    </row>
    <row r="72" spans="1:11" ht="15" customHeight="1" thickBot="1">
      <c r="A72" s="2"/>
      <c r="B72" s="1"/>
      <c r="C72" s="5"/>
      <c r="D72" s="4"/>
      <c r="E72" s="189">
        <f>SUM(F70:F71)</f>
        <v>530</v>
      </c>
      <c r="F72" s="190"/>
      <c r="G72" s="190">
        <f>SUM(H70:H71)</f>
        <v>50</v>
      </c>
      <c r="H72" s="190"/>
      <c r="I72" s="140">
        <f>SUM(I70:I71)</f>
        <v>580</v>
      </c>
      <c r="J72" s="13">
        <f>E72</f>
        <v>530</v>
      </c>
      <c r="K72" s="13">
        <f>G72</f>
        <v>50</v>
      </c>
    </row>
    <row r="73" spans="1:9" ht="15" customHeight="1" thickBot="1">
      <c r="A73" s="2"/>
      <c r="B73" s="1"/>
      <c r="C73" s="5"/>
      <c r="D73" s="4"/>
      <c r="E73" s="57"/>
      <c r="F73" s="57"/>
      <c r="G73" s="57"/>
      <c r="H73" s="57"/>
      <c r="I73" s="58"/>
    </row>
    <row r="74" spans="1:9" ht="15" customHeight="1" thickBot="1">
      <c r="A74" s="29" t="s">
        <v>59</v>
      </c>
      <c r="B74" s="30" t="s">
        <v>64</v>
      </c>
      <c r="C74" s="31"/>
      <c r="D74" s="32"/>
      <c r="E74" s="33"/>
      <c r="F74" s="34"/>
      <c r="G74" s="33"/>
      <c r="H74" s="34"/>
      <c r="I74" s="35"/>
    </row>
    <row r="75" spans="1:9" ht="12.75">
      <c r="A75" s="109" t="s">
        <v>60</v>
      </c>
      <c r="B75" s="62" t="s">
        <v>73</v>
      </c>
      <c r="C75" s="63">
        <v>3</v>
      </c>
      <c r="D75" s="110" t="s">
        <v>12</v>
      </c>
      <c r="E75" s="59">
        <v>65</v>
      </c>
      <c r="F75" s="60">
        <f>C75*E75</f>
        <v>195</v>
      </c>
      <c r="G75" s="59">
        <v>15</v>
      </c>
      <c r="H75" s="60">
        <f>C75*G75</f>
        <v>45</v>
      </c>
      <c r="I75" s="64">
        <f>F75+H75</f>
        <v>240</v>
      </c>
    </row>
    <row r="76" spans="1:9" ht="12.75">
      <c r="A76" s="118" t="s">
        <v>119</v>
      </c>
      <c r="B76" s="43" t="s">
        <v>74</v>
      </c>
      <c r="C76" s="44">
        <v>2</v>
      </c>
      <c r="D76" s="45" t="s">
        <v>12</v>
      </c>
      <c r="E76" s="46">
        <v>95</v>
      </c>
      <c r="F76" s="47">
        <f>C76*E76</f>
        <v>190</v>
      </c>
      <c r="G76" s="46">
        <v>15</v>
      </c>
      <c r="H76" s="47">
        <f>C76*G76</f>
        <v>30</v>
      </c>
      <c r="I76" s="65">
        <f>F76+H76</f>
        <v>220</v>
      </c>
    </row>
    <row r="77" spans="1:9" ht="12.75">
      <c r="A77" s="118" t="s">
        <v>134</v>
      </c>
      <c r="B77" s="61" t="s">
        <v>76</v>
      </c>
      <c r="C77" s="44">
        <v>2</v>
      </c>
      <c r="D77" s="45" t="s">
        <v>12</v>
      </c>
      <c r="E77" s="46">
        <v>55</v>
      </c>
      <c r="F77" s="47">
        <f>C77*E77</f>
        <v>110</v>
      </c>
      <c r="G77" s="46">
        <v>10</v>
      </c>
      <c r="H77" s="47">
        <f>C77*G77</f>
        <v>20</v>
      </c>
      <c r="I77" s="65">
        <f>F77+H77</f>
        <v>130</v>
      </c>
    </row>
    <row r="78" spans="1:9" ht="22.5">
      <c r="A78" s="118" t="s">
        <v>135</v>
      </c>
      <c r="B78" s="61" t="s">
        <v>75</v>
      </c>
      <c r="C78" s="44">
        <v>1</v>
      </c>
      <c r="D78" s="45" t="s">
        <v>12</v>
      </c>
      <c r="E78" s="46">
        <v>60</v>
      </c>
      <c r="F78" s="47">
        <f>C78*E78</f>
        <v>60</v>
      </c>
      <c r="G78" s="46">
        <v>5</v>
      </c>
      <c r="H78" s="47">
        <f>C78*G78</f>
        <v>5</v>
      </c>
      <c r="I78" s="65">
        <f>F78+H78</f>
        <v>65</v>
      </c>
    </row>
    <row r="79" spans="1:9" ht="13.5" thickBot="1">
      <c r="A79" s="119" t="s">
        <v>136</v>
      </c>
      <c r="B79" s="145" t="s">
        <v>83</v>
      </c>
      <c r="C79" s="113">
        <v>1</v>
      </c>
      <c r="D79" s="114" t="s">
        <v>12</v>
      </c>
      <c r="E79" s="115">
        <v>550</v>
      </c>
      <c r="F79" s="116">
        <f>C79*E79</f>
        <v>550</v>
      </c>
      <c r="G79" s="115">
        <v>150.1</v>
      </c>
      <c r="H79" s="116">
        <f>C79*G79</f>
        <v>150.1</v>
      </c>
      <c r="I79" s="117">
        <f>F79+H79</f>
        <v>700.1</v>
      </c>
    </row>
    <row r="80" spans="1:11" ht="15" customHeight="1" thickBot="1">
      <c r="A80" s="2"/>
      <c r="B80" s="1"/>
      <c r="C80" s="5"/>
      <c r="D80" s="4"/>
      <c r="E80" s="189">
        <f>SUM(F75:F79)</f>
        <v>1105</v>
      </c>
      <c r="F80" s="190"/>
      <c r="G80" s="190">
        <f>SUM(H75:H79)</f>
        <v>250.1</v>
      </c>
      <c r="H80" s="190"/>
      <c r="I80" s="140">
        <f>SUM(I75:I79)</f>
        <v>1355.1</v>
      </c>
      <c r="J80" s="13">
        <f>E80</f>
        <v>1105</v>
      </c>
      <c r="K80" s="13">
        <f>G80</f>
        <v>250.1</v>
      </c>
    </row>
    <row r="81" spans="1:9" ht="15" customHeight="1" thickBot="1">
      <c r="A81" s="2"/>
      <c r="B81" s="1"/>
      <c r="C81" s="5"/>
      <c r="D81" s="4"/>
      <c r="E81" s="150"/>
      <c r="F81" s="150"/>
      <c r="G81" s="150"/>
      <c r="H81" s="150"/>
      <c r="I81" s="151"/>
    </row>
    <row r="82" spans="1:9" ht="15" customHeight="1" thickBot="1">
      <c r="A82" s="29" t="s">
        <v>62</v>
      </c>
      <c r="B82" s="30" t="s">
        <v>130</v>
      </c>
      <c r="C82" s="31"/>
      <c r="D82" s="32"/>
      <c r="E82" s="33"/>
      <c r="F82" s="34"/>
      <c r="G82" s="33"/>
      <c r="H82" s="34"/>
      <c r="I82" s="35"/>
    </row>
    <row r="83" spans="1:9" ht="15" customHeight="1" thickBot="1">
      <c r="A83" s="120" t="s">
        <v>63</v>
      </c>
      <c r="B83" s="141" t="s">
        <v>131</v>
      </c>
      <c r="C83" s="122">
        <v>126.78</v>
      </c>
      <c r="D83" s="123" t="s">
        <v>12</v>
      </c>
      <c r="E83" s="124">
        <v>0</v>
      </c>
      <c r="F83" s="125">
        <f>C83*E83</f>
        <v>0</v>
      </c>
      <c r="G83" s="124">
        <v>1.95</v>
      </c>
      <c r="H83" s="125">
        <f>C83*G83</f>
        <v>247.22</v>
      </c>
      <c r="I83" s="126">
        <f>F83+H83</f>
        <v>247.22</v>
      </c>
    </row>
    <row r="84" spans="1:11" ht="15" customHeight="1" thickBot="1">
      <c r="A84" s="2"/>
      <c r="B84" s="1"/>
      <c r="C84" s="5"/>
      <c r="D84" s="4"/>
      <c r="E84" s="189">
        <f>SUM(F83:F83)</f>
        <v>0</v>
      </c>
      <c r="F84" s="190"/>
      <c r="G84" s="190">
        <f>SUM(H83:H83)</f>
        <v>247.22</v>
      </c>
      <c r="H84" s="190"/>
      <c r="I84" s="140">
        <f>SUM(I83:I83)</f>
        <v>247.22</v>
      </c>
      <c r="J84" s="13">
        <f>E84</f>
        <v>0</v>
      </c>
      <c r="K84" s="13">
        <f>G84</f>
        <v>247.22</v>
      </c>
    </row>
    <row r="85" spans="3:9" ht="16.5" customHeight="1" thickBot="1">
      <c r="C85" s="11"/>
      <c r="D85" s="16"/>
      <c r="F85" s="17"/>
      <c r="G85" s="18"/>
      <c r="H85" s="17"/>
      <c r="I85" s="17"/>
    </row>
    <row r="86" spans="1:11" ht="18.75" thickBot="1">
      <c r="A86" s="193" t="s">
        <v>50</v>
      </c>
      <c r="B86" s="194"/>
      <c r="C86" s="194"/>
      <c r="D86" s="195"/>
      <c r="E86" s="196">
        <f>E16+E20+E28+E32+E37+E43+E48+E59+E63+E67+E72+E80+E84</f>
        <v>29553.9</v>
      </c>
      <c r="F86" s="197"/>
      <c r="G86" s="197"/>
      <c r="H86" s="197"/>
      <c r="I86" s="198"/>
      <c r="J86" s="13">
        <f>SUM(J12:J85)</f>
        <v>29553.9</v>
      </c>
      <c r="K86" s="13">
        <f>SUM(K12:K85)</f>
        <v>13905.73</v>
      </c>
    </row>
    <row r="87" spans="1:9" ht="18.75" thickBot="1">
      <c r="A87" s="36"/>
      <c r="B87" s="37"/>
      <c r="C87" s="38"/>
      <c r="D87" s="39"/>
      <c r="E87" s="55"/>
      <c r="F87" s="17"/>
      <c r="G87" s="18"/>
      <c r="H87" s="17"/>
      <c r="I87" s="17"/>
    </row>
    <row r="88" spans="1:9" ht="18.75" customHeight="1" thickBot="1">
      <c r="A88" s="193" t="s">
        <v>51</v>
      </c>
      <c r="B88" s="194"/>
      <c r="C88" s="194"/>
      <c r="D88" s="195"/>
      <c r="E88" s="199">
        <f>G16+G20+G28+G32+G37+G43+G48+G59+G63+G67+G72+G80+G84</f>
        <v>13905.73</v>
      </c>
      <c r="F88" s="200"/>
      <c r="G88" s="200"/>
      <c r="H88" s="200"/>
      <c r="I88" s="201"/>
    </row>
    <row r="89" spans="1:9" ht="18.75" thickBot="1">
      <c r="A89" s="36"/>
      <c r="B89" s="37"/>
      <c r="C89" s="40"/>
      <c r="D89" s="41"/>
      <c r="F89" s="17"/>
      <c r="G89" s="8"/>
      <c r="H89" s="17"/>
      <c r="I89" s="17"/>
    </row>
    <row r="90" spans="1:14" ht="18.75" customHeight="1" thickBot="1">
      <c r="A90" s="193" t="s">
        <v>52</v>
      </c>
      <c r="B90" s="194"/>
      <c r="C90" s="194"/>
      <c r="D90" s="195"/>
      <c r="E90" s="202">
        <f>I16+I20+I28+I32+I37+I43+I48+I59+I63+I67+I72+I80+I84</f>
        <v>43459.63</v>
      </c>
      <c r="F90" s="203"/>
      <c r="G90" s="203"/>
      <c r="H90" s="203"/>
      <c r="I90" s="204"/>
      <c r="J90" s="13">
        <f>J86+K86</f>
        <v>43459.63</v>
      </c>
      <c r="K90" s="205" t="s">
        <v>129</v>
      </c>
      <c r="L90" s="206"/>
      <c r="M90" s="207"/>
      <c r="N90" s="18">
        <v>43459.63</v>
      </c>
    </row>
    <row r="91" spans="6:9" ht="12.75">
      <c r="F91" s="17"/>
      <c r="G91" s="8"/>
      <c r="H91" s="17"/>
      <c r="I91" s="17"/>
    </row>
    <row r="92" spans="6:9" ht="12.75">
      <c r="F92" s="17"/>
      <c r="G92" s="8"/>
      <c r="H92" s="17"/>
      <c r="I92" s="17"/>
    </row>
    <row r="93" spans="6:10" ht="12.75">
      <c r="F93" s="17"/>
      <c r="G93" s="8"/>
      <c r="H93" s="17"/>
      <c r="I93" s="17"/>
      <c r="J93" s="152">
        <f>N90-E90</f>
        <v>0</v>
      </c>
    </row>
    <row r="94" spans="6:9" ht="12.75">
      <c r="F94" s="17"/>
      <c r="G94" s="8"/>
      <c r="H94" s="17"/>
      <c r="I94" s="17"/>
    </row>
    <row r="95" spans="6:9" ht="12.75">
      <c r="F95" s="17"/>
      <c r="G95" s="8"/>
      <c r="H95" s="17"/>
      <c r="I95" s="17"/>
    </row>
    <row r="96" spans="6:9" ht="12.75">
      <c r="F96" s="17"/>
      <c r="G96" s="8"/>
      <c r="H96" s="17"/>
      <c r="I96" s="17"/>
    </row>
    <row r="97" spans="1:13" s="13" customFormat="1" ht="12.75">
      <c r="A97" s="7"/>
      <c r="B97" s="8"/>
      <c r="C97" s="9"/>
      <c r="D97" s="10"/>
      <c r="E97" s="11"/>
      <c r="F97" s="17"/>
      <c r="G97" s="8"/>
      <c r="H97" s="17"/>
      <c r="I97" s="17"/>
      <c r="L97" s="8"/>
      <c r="M97" s="8"/>
    </row>
    <row r="98" spans="1:13" s="13" customFormat="1" ht="12.75">
      <c r="A98" s="7"/>
      <c r="B98" s="8"/>
      <c r="C98" s="9"/>
      <c r="D98" s="10"/>
      <c r="E98" s="11"/>
      <c r="F98" s="17"/>
      <c r="G98" s="8"/>
      <c r="H98" s="17"/>
      <c r="I98" s="17"/>
      <c r="L98" s="8"/>
      <c r="M98" s="8"/>
    </row>
    <row r="99" spans="1:13" s="13" customFormat="1" ht="12.75">
      <c r="A99" s="7"/>
      <c r="B99" s="8"/>
      <c r="C99" s="9"/>
      <c r="D99" s="10"/>
      <c r="E99" s="11"/>
      <c r="F99" s="17"/>
      <c r="G99" s="8"/>
      <c r="H99" s="17"/>
      <c r="I99" s="17"/>
      <c r="L99" s="8"/>
      <c r="M99" s="8"/>
    </row>
    <row r="100" spans="1:13" s="13" customFormat="1" ht="12.75">
      <c r="A100" s="7"/>
      <c r="B100" s="8"/>
      <c r="C100" s="9"/>
      <c r="D100" s="10"/>
      <c r="E100" s="11"/>
      <c r="F100" s="17"/>
      <c r="G100" s="8"/>
      <c r="H100" s="17"/>
      <c r="I100" s="17"/>
      <c r="L100" s="8"/>
      <c r="M100" s="8"/>
    </row>
    <row r="101" spans="1:13" s="13" customFormat="1" ht="12.75">
      <c r="A101" s="7"/>
      <c r="B101" s="8"/>
      <c r="C101" s="9"/>
      <c r="D101" s="10"/>
      <c r="E101" s="11"/>
      <c r="F101" s="17"/>
      <c r="G101" s="8"/>
      <c r="H101" s="17"/>
      <c r="I101" s="17"/>
      <c r="L101" s="8"/>
      <c r="M101" s="8"/>
    </row>
    <row r="102" spans="1:13" s="13" customFormat="1" ht="12.75">
      <c r="A102" s="7"/>
      <c r="B102" s="8"/>
      <c r="C102" s="9"/>
      <c r="D102" s="10"/>
      <c r="E102" s="11"/>
      <c r="F102" s="17"/>
      <c r="G102" s="8"/>
      <c r="H102" s="17"/>
      <c r="I102" s="17"/>
      <c r="L102" s="8"/>
      <c r="M102" s="8"/>
    </row>
    <row r="103" spans="1:13" s="13" customFormat="1" ht="12.75">
      <c r="A103" s="7"/>
      <c r="B103" s="8"/>
      <c r="C103" s="9"/>
      <c r="D103" s="10"/>
      <c r="E103" s="11"/>
      <c r="F103" s="17"/>
      <c r="G103" s="8"/>
      <c r="H103" s="17"/>
      <c r="I103" s="17"/>
      <c r="L103" s="8"/>
      <c r="M103" s="8"/>
    </row>
    <row r="104" spans="1:13" s="13" customFormat="1" ht="12.75">
      <c r="A104" s="7"/>
      <c r="B104" s="8"/>
      <c r="C104" s="9"/>
      <c r="D104" s="10"/>
      <c r="E104" s="11"/>
      <c r="F104" s="17"/>
      <c r="G104" s="8"/>
      <c r="H104" s="17"/>
      <c r="I104" s="17"/>
      <c r="L104" s="8"/>
      <c r="M104" s="8"/>
    </row>
    <row r="105" spans="1:13" s="13" customFormat="1" ht="12.75">
      <c r="A105" s="7"/>
      <c r="B105" s="8"/>
      <c r="C105" s="9"/>
      <c r="D105" s="10"/>
      <c r="E105" s="11"/>
      <c r="F105" s="17"/>
      <c r="G105" s="8"/>
      <c r="H105" s="17"/>
      <c r="I105" s="17"/>
      <c r="L105" s="8"/>
      <c r="M105" s="8"/>
    </row>
    <row r="106" spans="1:13" s="13" customFormat="1" ht="12.75">
      <c r="A106" s="7"/>
      <c r="B106" s="8"/>
      <c r="C106" s="9"/>
      <c r="D106" s="10"/>
      <c r="E106" s="11"/>
      <c r="F106" s="17"/>
      <c r="G106" s="8"/>
      <c r="H106" s="17"/>
      <c r="I106" s="17"/>
      <c r="L106" s="8"/>
      <c r="M106" s="8"/>
    </row>
    <row r="107" spans="1:13" s="13" customFormat="1" ht="12.75">
      <c r="A107" s="7"/>
      <c r="B107" s="8"/>
      <c r="C107" s="9"/>
      <c r="D107" s="10"/>
      <c r="E107" s="11"/>
      <c r="F107" s="17"/>
      <c r="G107" s="8"/>
      <c r="H107" s="17"/>
      <c r="I107" s="17"/>
      <c r="L107" s="8"/>
      <c r="M107" s="8"/>
    </row>
    <row r="108" spans="1:13" s="13" customFormat="1" ht="12.75">
      <c r="A108" s="7"/>
      <c r="B108" s="8"/>
      <c r="C108" s="9"/>
      <c r="D108" s="10"/>
      <c r="E108" s="11"/>
      <c r="F108" s="17"/>
      <c r="G108" s="8"/>
      <c r="H108" s="17"/>
      <c r="I108" s="17"/>
      <c r="L108" s="8"/>
      <c r="M108" s="8"/>
    </row>
    <row r="109" spans="1:13" s="13" customFormat="1" ht="12.75">
      <c r="A109" s="7"/>
      <c r="B109" s="8"/>
      <c r="C109" s="9"/>
      <c r="D109" s="10"/>
      <c r="E109" s="11"/>
      <c r="F109" s="17"/>
      <c r="G109" s="8"/>
      <c r="H109" s="17"/>
      <c r="I109" s="17"/>
      <c r="L109" s="8"/>
      <c r="M109" s="8"/>
    </row>
    <row r="110" spans="1:13" s="13" customFormat="1" ht="12.75">
      <c r="A110" s="7"/>
      <c r="B110" s="8"/>
      <c r="C110" s="9"/>
      <c r="D110" s="10"/>
      <c r="E110" s="11"/>
      <c r="F110" s="17"/>
      <c r="G110" s="8"/>
      <c r="H110" s="17"/>
      <c r="I110" s="17"/>
      <c r="L110" s="8"/>
      <c r="M110" s="8"/>
    </row>
    <row r="111" spans="1:13" s="13" customFormat="1" ht="12.75">
      <c r="A111" s="7"/>
      <c r="B111" s="8"/>
      <c r="C111" s="9"/>
      <c r="D111" s="10"/>
      <c r="E111" s="11"/>
      <c r="F111" s="17"/>
      <c r="G111" s="8"/>
      <c r="H111" s="17"/>
      <c r="I111" s="17"/>
      <c r="L111" s="8"/>
      <c r="M111" s="8"/>
    </row>
    <row r="112" spans="1:13" s="13" customFormat="1" ht="12.75">
      <c r="A112" s="7"/>
      <c r="B112" s="8"/>
      <c r="C112" s="9"/>
      <c r="D112" s="10"/>
      <c r="E112" s="11"/>
      <c r="F112" s="17"/>
      <c r="G112" s="8"/>
      <c r="H112" s="17"/>
      <c r="I112" s="17"/>
      <c r="L112" s="8"/>
      <c r="M112" s="8"/>
    </row>
    <row r="113" spans="1:13" s="13" customFormat="1" ht="12.75">
      <c r="A113" s="7"/>
      <c r="B113" s="8"/>
      <c r="C113" s="9"/>
      <c r="D113" s="10"/>
      <c r="E113" s="11"/>
      <c r="F113" s="17"/>
      <c r="G113" s="8"/>
      <c r="H113" s="17"/>
      <c r="I113" s="17"/>
      <c r="L113" s="8"/>
      <c r="M113" s="8"/>
    </row>
    <row r="114" spans="1:13" s="13" customFormat="1" ht="12.75">
      <c r="A114" s="7"/>
      <c r="B114" s="8"/>
      <c r="C114" s="9"/>
      <c r="D114" s="10"/>
      <c r="E114" s="11"/>
      <c r="F114" s="17"/>
      <c r="G114" s="8"/>
      <c r="H114" s="17"/>
      <c r="I114" s="17"/>
      <c r="L114" s="8"/>
      <c r="M114" s="8"/>
    </row>
    <row r="115" spans="1:13" s="13" customFormat="1" ht="12.75">
      <c r="A115" s="7"/>
      <c r="B115" s="8"/>
      <c r="C115" s="9"/>
      <c r="D115" s="10"/>
      <c r="E115" s="11"/>
      <c r="F115" s="17"/>
      <c r="G115" s="8"/>
      <c r="H115" s="17"/>
      <c r="I115" s="17"/>
      <c r="L115" s="8"/>
      <c r="M115" s="8"/>
    </row>
    <row r="116" spans="1:13" s="13" customFormat="1" ht="12.75">
      <c r="A116" s="7"/>
      <c r="B116" s="8"/>
      <c r="C116" s="9"/>
      <c r="D116" s="10"/>
      <c r="E116" s="11"/>
      <c r="F116" s="17"/>
      <c r="G116" s="8"/>
      <c r="H116" s="17"/>
      <c r="I116" s="17"/>
      <c r="L116" s="8"/>
      <c r="M116" s="8"/>
    </row>
    <row r="117" spans="1:13" s="13" customFormat="1" ht="12.75">
      <c r="A117" s="7"/>
      <c r="B117" s="8"/>
      <c r="C117" s="9"/>
      <c r="D117" s="10"/>
      <c r="E117" s="11"/>
      <c r="F117" s="17"/>
      <c r="G117" s="8"/>
      <c r="H117" s="17"/>
      <c r="I117" s="17"/>
      <c r="L117" s="8"/>
      <c r="M117" s="8"/>
    </row>
    <row r="118" spans="1:13" s="13" customFormat="1" ht="12.75">
      <c r="A118" s="7"/>
      <c r="B118" s="8"/>
      <c r="C118" s="9"/>
      <c r="D118" s="10"/>
      <c r="E118" s="11"/>
      <c r="F118" s="17"/>
      <c r="G118" s="8"/>
      <c r="H118" s="17"/>
      <c r="I118" s="17"/>
      <c r="L118" s="8"/>
      <c r="M118" s="8"/>
    </row>
    <row r="119" spans="1:13" s="13" customFormat="1" ht="12.75">
      <c r="A119" s="7"/>
      <c r="B119" s="8"/>
      <c r="C119" s="9"/>
      <c r="D119" s="10"/>
      <c r="E119" s="11"/>
      <c r="F119" s="17"/>
      <c r="G119" s="8"/>
      <c r="H119" s="17"/>
      <c r="I119" s="17"/>
      <c r="L119" s="8"/>
      <c r="M119" s="8"/>
    </row>
    <row r="120" spans="1:13" s="13" customFormat="1" ht="12.75">
      <c r="A120" s="7"/>
      <c r="B120" s="8"/>
      <c r="C120" s="9"/>
      <c r="D120" s="10"/>
      <c r="E120" s="11"/>
      <c r="F120" s="17"/>
      <c r="G120" s="8"/>
      <c r="H120" s="17"/>
      <c r="I120" s="17"/>
      <c r="L120" s="8"/>
      <c r="M120" s="8"/>
    </row>
    <row r="121" spans="1:13" s="13" customFormat="1" ht="12.75">
      <c r="A121" s="7"/>
      <c r="B121" s="8"/>
      <c r="C121" s="9"/>
      <c r="D121" s="10"/>
      <c r="E121" s="11"/>
      <c r="F121" s="17"/>
      <c r="G121" s="8"/>
      <c r="H121" s="17"/>
      <c r="I121" s="17"/>
      <c r="L121" s="8"/>
      <c r="M121" s="8"/>
    </row>
    <row r="122" spans="1:13" s="13" customFormat="1" ht="12.75">
      <c r="A122" s="7"/>
      <c r="B122" s="8"/>
      <c r="C122" s="9"/>
      <c r="D122" s="10"/>
      <c r="E122" s="11"/>
      <c r="F122" s="17"/>
      <c r="G122" s="8"/>
      <c r="H122" s="17"/>
      <c r="I122" s="17"/>
      <c r="L122" s="8"/>
      <c r="M122" s="8"/>
    </row>
    <row r="123" spans="1:13" s="13" customFormat="1" ht="12.75">
      <c r="A123" s="7"/>
      <c r="B123" s="8"/>
      <c r="C123" s="9"/>
      <c r="D123" s="10"/>
      <c r="E123" s="11"/>
      <c r="F123" s="17"/>
      <c r="G123" s="8"/>
      <c r="H123" s="17"/>
      <c r="I123" s="17"/>
      <c r="L123" s="8"/>
      <c r="M123" s="8"/>
    </row>
    <row r="124" spans="1:13" s="13" customFormat="1" ht="12.75">
      <c r="A124" s="7"/>
      <c r="B124" s="8"/>
      <c r="C124" s="9"/>
      <c r="D124" s="10"/>
      <c r="E124" s="11"/>
      <c r="F124" s="17"/>
      <c r="G124" s="8"/>
      <c r="H124" s="17"/>
      <c r="I124" s="17"/>
      <c r="L124" s="8"/>
      <c r="M124" s="8"/>
    </row>
    <row r="125" spans="1:13" s="13" customFormat="1" ht="12.75">
      <c r="A125" s="7"/>
      <c r="B125" s="8"/>
      <c r="C125" s="9"/>
      <c r="D125" s="10"/>
      <c r="E125" s="11"/>
      <c r="F125" s="17"/>
      <c r="G125" s="8"/>
      <c r="H125" s="17"/>
      <c r="I125" s="17"/>
      <c r="L125" s="8"/>
      <c r="M125" s="8"/>
    </row>
    <row r="126" spans="1:13" s="13" customFormat="1" ht="12.75">
      <c r="A126" s="7"/>
      <c r="B126" s="8"/>
      <c r="C126" s="9"/>
      <c r="D126" s="10"/>
      <c r="E126" s="11"/>
      <c r="F126" s="17"/>
      <c r="G126" s="8"/>
      <c r="H126" s="17"/>
      <c r="I126" s="17"/>
      <c r="L126" s="8"/>
      <c r="M126" s="8"/>
    </row>
    <row r="127" spans="1:13" s="13" customFormat="1" ht="12.75">
      <c r="A127" s="7"/>
      <c r="B127" s="8"/>
      <c r="C127" s="9"/>
      <c r="D127" s="10"/>
      <c r="E127" s="11"/>
      <c r="F127" s="17"/>
      <c r="G127" s="8"/>
      <c r="H127" s="17"/>
      <c r="I127" s="17"/>
      <c r="L127" s="8"/>
      <c r="M127" s="8"/>
    </row>
    <row r="128" spans="1:13" s="13" customFormat="1" ht="12.75">
      <c r="A128" s="7"/>
      <c r="B128" s="8"/>
      <c r="C128" s="9"/>
      <c r="D128" s="10"/>
      <c r="E128" s="11"/>
      <c r="F128" s="17"/>
      <c r="G128" s="8"/>
      <c r="H128" s="17"/>
      <c r="I128" s="17"/>
      <c r="L128" s="8"/>
      <c r="M128" s="8"/>
    </row>
    <row r="129" spans="1:13" s="13" customFormat="1" ht="12.75">
      <c r="A129" s="7"/>
      <c r="B129" s="8"/>
      <c r="C129" s="9"/>
      <c r="D129" s="10"/>
      <c r="E129" s="11"/>
      <c r="F129" s="17"/>
      <c r="G129" s="8"/>
      <c r="H129" s="17"/>
      <c r="I129" s="17"/>
      <c r="L129" s="8"/>
      <c r="M129" s="8"/>
    </row>
    <row r="130" spans="1:13" s="13" customFormat="1" ht="12.75">
      <c r="A130" s="7"/>
      <c r="B130" s="8"/>
      <c r="C130" s="9"/>
      <c r="D130" s="10"/>
      <c r="E130" s="11"/>
      <c r="F130" s="17"/>
      <c r="G130" s="8"/>
      <c r="H130" s="17"/>
      <c r="I130" s="17"/>
      <c r="L130" s="8"/>
      <c r="M130" s="8"/>
    </row>
    <row r="131" spans="1:13" s="13" customFormat="1" ht="12.75">
      <c r="A131" s="7"/>
      <c r="B131" s="8"/>
      <c r="C131" s="9"/>
      <c r="D131" s="10"/>
      <c r="E131" s="11"/>
      <c r="F131" s="17"/>
      <c r="G131" s="8"/>
      <c r="H131" s="17"/>
      <c r="I131" s="17"/>
      <c r="L131" s="8"/>
      <c r="M131" s="8"/>
    </row>
    <row r="132" spans="1:13" s="13" customFormat="1" ht="12.75">
      <c r="A132" s="7"/>
      <c r="B132" s="8"/>
      <c r="C132" s="9"/>
      <c r="D132" s="10"/>
      <c r="E132" s="11"/>
      <c r="F132" s="17"/>
      <c r="G132" s="8"/>
      <c r="H132" s="17"/>
      <c r="I132" s="17"/>
      <c r="L132" s="8"/>
      <c r="M132" s="8"/>
    </row>
    <row r="133" spans="1:13" s="13" customFormat="1" ht="12.75">
      <c r="A133" s="7"/>
      <c r="B133" s="8"/>
      <c r="C133" s="9"/>
      <c r="D133" s="10"/>
      <c r="E133" s="11"/>
      <c r="F133" s="17"/>
      <c r="G133" s="8"/>
      <c r="H133" s="17"/>
      <c r="I133" s="17"/>
      <c r="L133" s="8"/>
      <c r="M133" s="8"/>
    </row>
    <row r="134" spans="1:13" s="13" customFormat="1" ht="12.75">
      <c r="A134" s="7"/>
      <c r="B134" s="8"/>
      <c r="C134" s="9"/>
      <c r="D134" s="10"/>
      <c r="E134" s="11"/>
      <c r="F134" s="17"/>
      <c r="G134" s="8"/>
      <c r="H134" s="17"/>
      <c r="I134" s="17"/>
      <c r="L134" s="8"/>
      <c r="M134" s="8"/>
    </row>
    <row r="135" spans="1:13" s="13" customFormat="1" ht="12.75">
      <c r="A135" s="7"/>
      <c r="B135" s="8"/>
      <c r="C135" s="9"/>
      <c r="D135" s="10"/>
      <c r="E135" s="11"/>
      <c r="F135" s="17"/>
      <c r="G135" s="8"/>
      <c r="H135" s="17"/>
      <c r="I135" s="17"/>
      <c r="L135" s="8"/>
      <c r="M135" s="8"/>
    </row>
    <row r="136" spans="1:13" s="13" customFormat="1" ht="12.75">
      <c r="A136" s="7"/>
      <c r="B136" s="8"/>
      <c r="C136" s="9"/>
      <c r="D136" s="10"/>
      <c r="E136" s="11"/>
      <c r="F136" s="17"/>
      <c r="G136" s="8"/>
      <c r="H136" s="17"/>
      <c r="I136" s="17"/>
      <c r="L136" s="8"/>
      <c r="M136" s="8"/>
    </row>
    <row r="137" spans="1:13" s="13" customFormat="1" ht="12.75">
      <c r="A137" s="7"/>
      <c r="B137" s="8"/>
      <c r="C137" s="9"/>
      <c r="D137" s="10"/>
      <c r="E137" s="11"/>
      <c r="F137" s="17"/>
      <c r="G137" s="8"/>
      <c r="H137" s="17"/>
      <c r="I137" s="17"/>
      <c r="L137" s="8"/>
      <c r="M137" s="8"/>
    </row>
    <row r="138" spans="1:13" s="13" customFormat="1" ht="12.75">
      <c r="A138" s="7"/>
      <c r="B138" s="8"/>
      <c r="C138" s="9"/>
      <c r="D138" s="10"/>
      <c r="E138" s="11"/>
      <c r="F138" s="17"/>
      <c r="G138" s="8"/>
      <c r="H138" s="17"/>
      <c r="I138" s="17"/>
      <c r="L138" s="8"/>
      <c r="M138" s="8"/>
    </row>
    <row r="139" spans="1:13" s="13" customFormat="1" ht="12.75">
      <c r="A139" s="7"/>
      <c r="B139" s="8"/>
      <c r="C139" s="9"/>
      <c r="D139" s="10"/>
      <c r="E139" s="11"/>
      <c r="F139" s="17"/>
      <c r="G139" s="8"/>
      <c r="H139" s="17"/>
      <c r="I139" s="17"/>
      <c r="L139" s="8"/>
      <c r="M139" s="8"/>
    </row>
    <row r="140" spans="1:13" s="13" customFormat="1" ht="12.75">
      <c r="A140" s="7"/>
      <c r="B140" s="8"/>
      <c r="C140" s="9"/>
      <c r="D140" s="10"/>
      <c r="E140" s="11"/>
      <c r="F140" s="17"/>
      <c r="G140" s="8"/>
      <c r="H140" s="17"/>
      <c r="I140" s="17"/>
      <c r="L140" s="8"/>
      <c r="M140" s="8"/>
    </row>
    <row r="141" spans="1:13" s="13" customFormat="1" ht="12.75">
      <c r="A141" s="7"/>
      <c r="B141" s="8"/>
      <c r="C141" s="9"/>
      <c r="D141" s="10"/>
      <c r="E141" s="11"/>
      <c r="F141" s="17"/>
      <c r="G141" s="8"/>
      <c r="H141" s="17"/>
      <c r="I141" s="17"/>
      <c r="L141" s="8"/>
      <c r="M141" s="8"/>
    </row>
    <row r="142" spans="1:13" s="13" customFormat="1" ht="12.75">
      <c r="A142" s="7"/>
      <c r="B142" s="8"/>
      <c r="C142" s="9"/>
      <c r="D142" s="10"/>
      <c r="E142" s="11"/>
      <c r="F142" s="17"/>
      <c r="G142" s="8"/>
      <c r="H142" s="17"/>
      <c r="I142" s="17"/>
      <c r="L142" s="8"/>
      <c r="M142" s="8"/>
    </row>
    <row r="143" spans="1:13" s="13" customFormat="1" ht="12.75">
      <c r="A143" s="7"/>
      <c r="B143" s="8"/>
      <c r="C143" s="9"/>
      <c r="D143" s="10"/>
      <c r="E143" s="11"/>
      <c r="F143" s="17"/>
      <c r="G143" s="8"/>
      <c r="H143" s="17"/>
      <c r="I143" s="17"/>
      <c r="L143" s="8"/>
      <c r="M143" s="8"/>
    </row>
    <row r="144" spans="1:13" s="13" customFormat="1" ht="12.75">
      <c r="A144" s="7"/>
      <c r="B144" s="8"/>
      <c r="C144" s="9"/>
      <c r="D144" s="10"/>
      <c r="E144" s="11"/>
      <c r="F144" s="17"/>
      <c r="G144" s="8"/>
      <c r="H144" s="17"/>
      <c r="I144" s="17"/>
      <c r="L144" s="8"/>
      <c r="M144" s="8"/>
    </row>
    <row r="145" spans="1:13" s="13" customFormat="1" ht="12.75">
      <c r="A145" s="7"/>
      <c r="B145" s="8"/>
      <c r="C145" s="9"/>
      <c r="D145" s="10"/>
      <c r="E145" s="11"/>
      <c r="F145" s="17"/>
      <c r="G145" s="8"/>
      <c r="H145" s="17"/>
      <c r="I145" s="17"/>
      <c r="L145" s="8"/>
      <c r="M145" s="8"/>
    </row>
    <row r="146" spans="1:13" s="13" customFormat="1" ht="12.75">
      <c r="A146" s="7"/>
      <c r="B146" s="8"/>
      <c r="C146" s="9"/>
      <c r="D146" s="10"/>
      <c r="E146" s="11"/>
      <c r="F146" s="17"/>
      <c r="G146" s="8"/>
      <c r="H146" s="17"/>
      <c r="I146" s="17"/>
      <c r="L146" s="8"/>
      <c r="M146" s="8"/>
    </row>
    <row r="147" spans="1:13" s="13" customFormat="1" ht="12.75">
      <c r="A147" s="7"/>
      <c r="B147" s="8"/>
      <c r="C147" s="9"/>
      <c r="D147" s="10"/>
      <c r="E147" s="11"/>
      <c r="F147" s="17"/>
      <c r="G147" s="8"/>
      <c r="H147" s="17"/>
      <c r="I147" s="17"/>
      <c r="L147" s="8"/>
      <c r="M147" s="8"/>
    </row>
    <row r="148" spans="1:13" s="13" customFormat="1" ht="12.75">
      <c r="A148" s="7"/>
      <c r="B148" s="8"/>
      <c r="C148" s="9"/>
      <c r="D148" s="10"/>
      <c r="E148" s="11"/>
      <c r="F148" s="17"/>
      <c r="G148" s="8"/>
      <c r="H148" s="17"/>
      <c r="I148" s="17"/>
      <c r="L148" s="8"/>
      <c r="M148" s="8"/>
    </row>
    <row r="149" spans="1:13" s="13" customFormat="1" ht="12.75">
      <c r="A149" s="7"/>
      <c r="B149" s="8"/>
      <c r="C149" s="9"/>
      <c r="D149" s="10"/>
      <c r="E149" s="11"/>
      <c r="F149" s="17"/>
      <c r="G149" s="8"/>
      <c r="H149" s="17"/>
      <c r="I149" s="17"/>
      <c r="L149" s="8"/>
      <c r="M149" s="8"/>
    </row>
    <row r="150" spans="1:13" s="13" customFormat="1" ht="12.75">
      <c r="A150" s="7"/>
      <c r="B150" s="8"/>
      <c r="C150" s="9"/>
      <c r="D150" s="10"/>
      <c r="E150" s="11"/>
      <c r="F150" s="17"/>
      <c r="G150" s="8"/>
      <c r="H150" s="17"/>
      <c r="I150" s="17"/>
      <c r="L150" s="8"/>
      <c r="M150" s="8"/>
    </row>
    <row r="151" spans="1:13" s="13" customFormat="1" ht="12.75">
      <c r="A151" s="7"/>
      <c r="B151" s="8"/>
      <c r="C151" s="9"/>
      <c r="D151" s="10"/>
      <c r="E151" s="11"/>
      <c r="F151" s="17"/>
      <c r="G151" s="8"/>
      <c r="H151" s="17"/>
      <c r="I151" s="17"/>
      <c r="L151" s="8"/>
      <c r="M151" s="8"/>
    </row>
    <row r="152" spans="1:13" s="13" customFormat="1" ht="12.75">
      <c r="A152" s="7"/>
      <c r="B152" s="8"/>
      <c r="C152" s="9"/>
      <c r="D152" s="10"/>
      <c r="E152" s="11"/>
      <c r="F152" s="17"/>
      <c r="G152" s="8"/>
      <c r="H152" s="17"/>
      <c r="I152" s="17"/>
      <c r="L152" s="8"/>
      <c r="M152" s="8"/>
    </row>
    <row r="153" spans="1:13" s="13" customFormat="1" ht="12.75">
      <c r="A153" s="7"/>
      <c r="B153" s="8"/>
      <c r="C153" s="9"/>
      <c r="D153" s="10"/>
      <c r="E153" s="11"/>
      <c r="F153" s="17"/>
      <c r="G153" s="8"/>
      <c r="H153" s="17"/>
      <c r="I153" s="17"/>
      <c r="L153" s="8"/>
      <c r="M153" s="8"/>
    </row>
    <row r="154" spans="1:13" s="13" customFormat="1" ht="12.75">
      <c r="A154" s="7"/>
      <c r="B154" s="8"/>
      <c r="C154" s="9"/>
      <c r="D154" s="10"/>
      <c r="E154" s="11"/>
      <c r="F154" s="17"/>
      <c r="G154" s="8"/>
      <c r="H154" s="17"/>
      <c r="I154" s="17"/>
      <c r="L154" s="8"/>
      <c r="M154" s="8"/>
    </row>
    <row r="155" spans="1:13" s="13" customFormat="1" ht="12.75">
      <c r="A155" s="7"/>
      <c r="B155" s="8"/>
      <c r="C155" s="9"/>
      <c r="D155" s="10"/>
      <c r="E155" s="11"/>
      <c r="F155" s="17"/>
      <c r="G155" s="8"/>
      <c r="H155" s="17"/>
      <c r="I155" s="17"/>
      <c r="L155" s="8"/>
      <c r="M155" s="8"/>
    </row>
    <row r="156" spans="1:13" s="13" customFormat="1" ht="12.75">
      <c r="A156" s="7"/>
      <c r="B156" s="8"/>
      <c r="C156" s="9"/>
      <c r="D156" s="10"/>
      <c r="E156" s="11"/>
      <c r="F156" s="17"/>
      <c r="G156" s="8"/>
      <c r="H156" s="17"/>
      <c r="I156" s="17"/>
      <c r="L156" s="8"/>
      <c r="M156" s="8"/>
    </row>
    <row r="157" spans="1:13" s="13" customFormat="1" ht="12.75">
      <c r="A157" s="7"/>
      <c r="B157" s="8"/>
      <c r="C157" s="9"/>
      <c r="D157" s="10"/>
      <c r="E157" s="11"/>
      <c r="F157" s="17"/>
      <c r="G157" s="8"/>
      <c r="H157" s="17"/>
      <c r="I157" s="17"/>
      <c r="L157" s="8"/>
      <c r="M157" s="8"/>
    </row>
    <row r="158" spans="1:13" s="13" customFormat="1" ht="12.75">
      <c r="A158" s="7"/>
      <c r="B158" s="8"/>
      <c r="C158" s="9"/>
      <c r="D158" s="10"/>
      <c r="E158" s="11"/>
      <c r="F158" s="17"/>
      <c r="G158" s="8"/>
      <c r="H158" s="17"/>
      <c r="I158" s="17"/>
      <c r="L158" s="8"/>
      <c r="M158" s="8"/>
    </row>
    <row r="159" spans="1:13" s="13" customFormat="1" ht="12.75">
      <c r="A159" s="7"/>
      <c r="B159" s="8"/>
      <c r="C159" s="9"/>
      <c r="D159" s="10"/>
      <c r="E159" s="11"/>
      <c r="F159" s="17"/>
      <c r="G159" s="8"/>
      <c r="H159" s="17"/>
      <c r="I159" s="17"/>
      <c r="L159" s="8"/>
      <c r="M159" s="8"/>
    </row>
    <row r="160" spans="1:13" s="13" customFormat="1" ht="12.75">
      <c r="A160" s="7"/>
      <c r="B160" s="8"/>
      <c r="C160" s="9"/>
      <c r="D160" s="10"/>
      <c r="E160" s="11"/>
      <c r="F160" s="17"/>
      <c r="G160" s="8"/>
      <c r="H160" s="17"/>
      <c r="I160" s="17"/>
      <c r="L160" s="8"/>
      <c r="M160" s="8"/>
    </row>
    <row r="161" spans="1:13" s="13" customFormat="1" ht="12.75">
      <c r="A161" s="7"/>
      <c r="B161" s="8"/>
      <c r="C161" s="9"/>
      <c r="D161" s="10"/>
      <c r="E161" s="11"/>
      <c r="F161" s="17"/>
      <c r="G161" s="8"/>
      <c r="H161" s="17"/>
      <c r="I161" s="17"/>
      <c r="L161" s="8"/>
      <c r="M161" s="8"/>
    </row>
    <row r="162" spans="1:13" s="13" customFormat="1" ht="12.75">
      <c r="A162" s="7"/>
      <c r="B162" s="8"/>
      <c r="C162" s="9"/>
      <c r="D162" s="10"/>
      <c r="E162" s="11"/>
      <c r="F162" s="17"/>
      <c r="G162" s="8"/>
      <c r="H162" s="17"/>
      <c r="I162" s="17"/>
      <c r="L162" s="8"/>
      <c r="M162" s="8"/>
    </row>
    <row r="163" spans="1:13" s="13" customFormat="1" ht="12.75">
      <c r="A163" s="7"/>
      <c r="B163" s="8"/>
      <c r="C163" s="9"/>
      <c r="D163" s="10"/>
      <c r="E163" s="11"/>
      <c r="F163" s="17"/>
      <c r="G163" s="8"/>
      <c r="H163" s="17"/>
      <c r="I163" s="17"/>
      <c r="L163" s="8"/>
      <c r="M163" s="8"/>
    </row>
    <row r="164" spans="1:13" s="13" customFormat="1" ht="12.75">
      <c r="A164" s="7"/>
      <c r="B164" s="8"/>
      <c r="C164" s="9"/>
      <c r="D164" s="10"/>
      <c r="E164" s="11"/>
      <c r="F164" s="17"/>
      <c r="G164" s="8"/>
      <c r="H164" s="17"/>
      <c r="I164" s="17"/>
      <c r="L164" s="8"/>
      <c r="M164" s="8"/>
    </row>
    <row r="165" spans="1:13" s="13" customFormat="1" ht="12.75">
      <c r="A165" s="7"/>
      <c r="B165" s="8"/>
      <c r="C165" s="9"/>
      <c r="D165" s="10"/>
      <c r="E165" s="11"/>
      <c r="F165" s="17"/>
      <c r="G165" s="8"/>
      <c r="H165" s="17"/>
      <c r="I165" s="17"/>
      <c r="L165" s="8"/>
      <c r="M165" s="8"/>
    </row>
    <row r="166" spans="1:13" s="13" customFormat="1" ht="12.75">
      <c r="A166" s="7"/>
      <c r="B166" s="8"/>
      <c r="C166" s="9"/>
      <c r="D166" s="10"/>
      <c r="E166" s="11"/>
      <c r="F166" s="17"/>
      <c r="G166" s="8"/>
      <c r="H166" s="17"/>
      <c r="I166" s="17"/>
      <c r="L166" s="8"/>
      <c r="M166" s="8"/>
    </row>
    <row r="167" spans="1:13" s="13" customFormat="1" ht="12.75">
      <c r="A167" s="7"/>
      <c r="B167" s="8"/>
      <c r="C167" s="9"/>
      <c r="D167" s="10"/>
      <c r="E167" s="11"/>
      <c r="F167" s="17"/>
      <c r="G167" s="8"/>
      <c r="H167" s="17"/>
      <c r="I167" s="17"/>
      <c r="L167" s="8"/>
      <c r="M167" s="8"/>
    </row>
    <row r="168" spans="1:13" s="13" customFormat="1" ht="12.75">
      <c r="A168" s="7"/>
      <c r="B168" s="8"/>
      <c r="C168" s="9"/>
      <c r="D168" s="10"/>
      <c r="E168" s="11"/>
      <c r="F168" s="17"/>
      <c r="G168" s="8"/>
      <c r="H168" s="17"/>
      <c r="I168" s="17"/>
      <c r="L168" s="8"/>
      <c r="M168" s="8"/>
    </row>
  </sheetData>
  <sheetProtection/>
  <mergeCells count="47">
    <mergeCell ref="A88:D88"/>
    <mergeCell ref="E88:I88"/>
    <mergeCell ref="A90:D90"/>
    <mergeCell ref="E90:I90"/>
    <mergeCell ref="K90:M90"/>
    <mergeCell ref="E84:F84"/>
    <mergeCell ref="G84:H84"/>
    <mergeCell ref="E72:F72"/>
    <mergeCell ref="G72:H72"/>
    <mergeCell ref="E80:F80"/>
    <mergeCell ref="G80:H80"/>
    <mergeCell ref="A86:D86"/>
    <mergeCell ref="E86:I86"/>
    <mergeCell ref="E63:F63"/>
    <mergeCell ref="G63:H63"/>
    <mergeCell ref="E67:F67"/>
    <mergeCell ref="G67:H67"/>
    <mergeCell ref="E43:F43"/>
    <mergeCell ref="G43:H43"/>
    <mergeCell ref="E48:F48"/>
    <mergeCell ref="G48:H48"/>
    <mergeCell ref="E59:F59"/>
    <mergeCell ref="G59:H59"/>
    <mergeCell ref="E28:F28"/>
    <mergeCell ref="G28:H28"/>
    <mergeCell ref="E32:F32"/>
    <mergeCell ref="G32:H32"/>
    <mergeCell ref="E37:F37"/>
    <mergeCell ref="G37:H37"/>
    <mergeCell ref="E10:F10"/>
    <mergeCell ref="G10:H10"/>
    <mergeCell ref="E16:F16"/>
    <mergeCell ref="G16:H16"/>
    <mergeCell ref="E20:F20"/>
    <mergeCell ref="G20:H20"/>
    <mergeCell ref="A6:B6"/>
    <mergeCell ref="C6:I6"/>
    <mergeCell ref="A7:B7"/>
    <mergeCell ref="C7:I7"/>
    <mergeCell ref="A8:B8"/>
    <mergeCell ref="C8:I8"/>
    <mergeCell ref="A1:I1"/>
    <mergeCell ref="A2:I2"/>
    <mergeCell ref="A4:B4"/>
    <mergeCell ref="C4:I4"/>
    <mergeCell ref="A5:B5"/>
    <mergeCell ref="C5:I5"/>
  </mergeCells>
  <printOptions horizontalCentered="1"/>
  <pageMargins left="0.7480314960629921" right="0.5905511811023623" top="1.3779527559055118" bottom="0.5905511811023623" header="0" footer="0"/>
  <pageSetup horizontalDpi="300" verticalDpi="300" orientation="portrait" paperSize="9" scale="90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5" zoomScaleSheetLayoutView="115" zoomScalePageLayoutView="0" workbookViewId="0" topLeftCell="A13">
      <selection activeCell="C4" sqref="C4:J4"/>
    </sheetView>
  </sheetViews>
  <sheetFormatPr defaultColWidth="9.140625" defaultRowHeight="12.75"/>
  <cols>
    <col min="1" max="1" width="10.421875" style="67" bestFit="1" customWidth="1"/>
    <col min="2" max="2" width="29.57421875" style="67" customWidth="1"/>
    <col min="3" max="3" width="6.57421875" style="67" bestFit="1" customWidth="1"/>
    <col min="4" max="4" width="8.7109375" style="67" customWidth="1"/>
    <col min="5" max="5" width="6.421875" style="91" bestFit="1" customWidth="1"/>
    <col min="6" max="6" width="9.57421875" style="92" bestFit="1" customWidth="1"/>
    <col min="7" max="7" width="6.00390625" style="93" bestFit="1" customWidth="1"/>
    <col min="8" max="8" width="9.57421875" style="94" bestFit="1" customWidth="1"/>
    <col min="9" max="9" width="5.7109375" style="94" bestFit="1" customWidth="1"/>
    <col min="10" max="10" width="9.28125" style="94" customWidth="1"/>
    <col min="11" max="16384" width="9.140625" style="67" customWidth="1"/>
  </cols>
  <sheetData>
    <row r="1" spans="1:10" ht="18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5.75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3.5" thickBot="1">
      <c r="A3" s="68"/>
      <c r="B3" s="69"/>
      <c r="C3" s="70"/>
      <c r="D3" s="71"/>
      <c r="E3" s="72"/>
      <c r="F3" s="73"/>
      <c r="G3" s="72"/>
      <c r="H3" s="73"/>
      <c r="I3" s="73"/>
      <c r="J3" s="73"/>
    </row>
    <row r="4" spans="1:10" ht="16.5" thickBot="1">
      <c r="A4" s="153" t="s">
        <v>53</v>
      </c>
      <c r="B4" s="154"/>
      <c r="C4" s="212" t="str">
        <f>Orçamento!C4</f>
        <v>PREFEITURA MUNICIPAL DE CATANDUVAS</v>
      </c>
      <c r="D4" s="213"/>
      <c r="E4" s="213"/>
      <c r="F4" s="213"/>
      <c r="G4" s="213"/>
      <c r="H4" s="213"/>
      <c r="I4" s="213"/>
      <c r="J4" s="214"/>
    </row>
    <row r="5" spans="1:10" ht="16.5" thickBot="1">
      <c r="A5" s="153" t="s">
        <v>54</v>
      </c>
      <c r="B5" s="154"/>
      <c r="C5" s="212" t="str">
        <f>Orçamento!C5</f>
        <v>AMPLIAÇÃO POSTO DE SAÚDE </v>
      </c>
      <c r="D5" s="213"/>
      <c r="E5" s="213"/>
      <c r="F5" s="213"/>
      <c r="G5" s="213"/>
      <c r="H5" s="213"/>
      <c r="I5" s="213"/>
      <c r="J5" s="214"/>
    </row>
    <row r="6" spans="1:10" ht="16.5" thickBot="1">
      <c r="A6" s="106" t="s">
        <v>55</v>
      </c>
      <c r="B6" s="74"/>
      <c r="C6" s="212" t="str">
        <f>Orçamento!C6</f>
        <v>RUA JOSÉ BOTIN - BAIRRO SEBALDO KUNZ</v>
      </c>
      <c r="D6" s="213"/>
      <c r="E6" s="213"/>
      <c r="F6" s="213"/>
      <c r="G6" s="213"/>
      <c r="H6" s="213"/>
      <c r="I6" s="213"/>
      <c r="J6" s="214"/>
    </row>
    <row r="7" spans="1:10" ht="16.5" thickBot="1">
      <c r="A7" s="153" t="s">
        <v>66</v>
      </c>
      <c r="B7" s="154"/>
      <c r="C7" s="212" t="str">
        <f>Orçamento!C7</f>
        <v>126,78 m²</v>
      </c>
      <c r="D7" s="213"/>
      <c r="E7" s="213"/>
      <c r="F7" s="213"/>
      <c r="G7" s="213"/>
      <c r="H7" s="213"/>
      <c r="I7" s="213"/>
      <c r="J7" s="214"/>
    </row>
    <row r="8" spans="1:10" ht="16.5" thickBot="1">
      <c r="A8" s="153" t="s">
        <v>77</v>
      </c>
      <c r="B8" s="154"/>
      <c r="C8" s="220" t="str">
        <f>Orçamento!C8</f>
        <v>ABRIL.2012</v>
      </c>
      <c r="D8" s="221"/>
      <c r="E8" s="221"/>
      <c r="F8" s="221"/>
      <c r="G8" s="221"/>
      <c r="H8" s="221"/>
      <c r="I8" s="221"/>
      <c r="J8" s="222"/>
    </row>
    <row r="9" spans="5:10" ht="12" thickBot="1">
      <c r="E9" s="75"/>
      <c r="F9" s="76"/>
      <c r="G9" s="77"/>
      <c r="H9" s="78"/>
      <c r="I9" s="78"/>
      <c r="J9" s="78"/>
    </row>
    <row r="10" spans="5:10" ht="16.5" thickBot="1">
      <c r="E10" s="208" t="s">
        <v>78</v>
      </c>
      <c r="F10" s="209"/>
      <c r="G10" s="209"/>
      <c r="H10" s="209"/>
      <c r="I10" s="209"/>
      <c r="J10" s="210"/>
    </row>
    <row r="11" spans="1:10" ht="16.5" thickBot="1">
      <c r="A11" s="79" t="s">
        <v>0</v>
      </c>
      <c r="B11" s="80" t="s">
        <v>1</v>
      </c>
      <c r="C11" s="81" t="s">
        <v>79</v>
      </c>
      <c r="D11" s="82" t="s">
        <v>80</v>
      </c>
      <c r="E11" s="208">
        <v>1</v>
      </c>
      <c r="F11" s="210"/>
      <c r="G11" s="208">
        <v>2</v>
      </c>
      <c r="H11" s="210"/>
      <c r="I11" s="208">
        <v>3</v>
      </c>
      <c r="J11" s="210"/>
    </row>
    <row r="12" spans="1:10" ht="12" thickBot="1">
      <c r="A12" s="83"/>
      <c r="B12" s="84"/>
      <c r="C12" s="85" t="s">
        <v>81</v>
      </c>
      <c r="D12" s="86" t="s">
        <v>0</v>
      </c>
      <c r="E12" s="87" t="s">
        <v>81</v>
      </c>
      <c r="F12" s="88" t="s">
        <v>82</v>
      </c>
      <c r="G12" s="89" t="s">
        <v>81</v>
      </c>
      <c r="H12" s="90" t="s">
        <v>82</v>
      </c>
      <c r="I12" s="89" t="s">
        <v>81</v>
      </c>
      <c r="J12" s="90" t="s">
        <v>82</v>
      </c>
    </row>
    <row r="13" ht="12" thickBot="1">
      <c r="I13" s="93"/>
    </row>
    <row r="14" spans="1:12" ht="15" customHeight="1">
      <c r="A14" s="155" t="str">
        <f>Orçamento!A13</f>
        <v>1.</v>
      </c>
      <c r="B14" s="156" t="str">
        <f>Orçamento!B13</f>
        <v>SERVIÇOS INICIAIS</v>
      </c>
      <c r="C14" s="170">
        <f aca="true" t="shared" si="0" ref="C14:C26">D14/$D$28*100</f>
        <v>1.67</v>
      </c>
      <c r="D14" s="157">
        <f>Orçamento!I16</f>
        <v>724.81</v>
      </c>
      <c r="E14" s="158">
        <v>1</v>
      </c>
      <c r="F14" s="159">
        <f aca="true" t="shared" si="1" ref="F14:F19">$D14*E14</f>
        <v>724.81</v>
      </c>
      <c r="G14" s="158"/>
      <c r="H14" s="159"/>
      <c r="I14" s="158"/>
      <c r="J14" s="160"/>
      <c r="K14" s="94"/>
      <c r="L14" s="94"/>
    </row>
    <row r="15" spans="1:12" ht="15" customHeight="1">
      <c r="A15" s="161" t="str">
        <f>Orçamento!A18</f>
        <v>2.</v>
      </c>
      <c r="B15" s="95" t="str">
        <f>Orçamento!B18</f>
        <v>IMPERMEABILIZAÇÕES</v>
      </c>
      <c r="C15" s="99">
        <f t="shared" si="0"/>
        <v>0.53</v>
      </c>
      <c r="D15" s="96">
        <f>Orçamento!I20</f>
        <v>230.6</v>
      </c>
      <c r="E15" s="97">
        <v>1</v>
      </c>
      <c r="F15" s="98">
        <f t="shared" si="1"/>
        <v>230.6</v>
      </c>
      <c r="G15" s="97"/>
      <c r="H15" s="98"/>
      <c r="I15" s="97"/>
      <c r="J15" s="162"/>
      <c r="K15" s="94"/>
      <c r="L15" s="94"/>
    </row>
    <row r="16" spans="1:12" ht="12.75" customHeight="1">
      <c r="A16" s="161" t="str">
        <f>Orçamento!A22</f>
        <v>3.</v>
      </c>
      <c r="B16" s="95" t="str">
        <f>Orçamento!B22</f>
        <v>CONTRAPISO</v>
      </c>
      <c r="C16" s="99">
        <f t="shared" si="0"/>
        <v>25.55</v>
      </c>
      <c r="D16" s="96">
        <f>Orçamento!I28</f>
        <v>11104</v>
      </c>
      <c r="E16" s="97">
        <v>0.5</v>
      </c>
      <c r="F16" s="98">
        <f t="shared" si="1"/>
        <v>5552</v>
      </c>
      <c r="G16" s="97">
        <v>0.5</v>
      </c>
      <c r="H16" s="98">
        <f aca="true" t="shared" si="2" ref="H16:H23">$D16*G16</f>
        <v>5552</v>
      </c>
      <c r="I16" s="97"/>
      <c r="J16" s="162"/>
      <c r="K16" s="94"/>
      <c r="L16" s="94"/>
    </row>
    <row r="17" spans="1:12" ht="12.75" customHeight="1">
      <c r="A17" s="161" t="str">
        <f>Orçamento!A30</f>
        <v>4.</v>
      </c>
      <c r="B17" s="95" t="str">
        <f>Orçamento!B30</f>
        <v>ALVENARIA</v>
      </c>
      <c r="C17" s="99">
        <f t="shared" si="0"/>
        <v>9.63</v>
      </c>
      <c r="D17" s="96">
        <f>Orçamento!I32</f>
        <v>4185</v>
      </c>
      <c r="E17" s="97">
        <v>0.4</v>
      </c>
      <c r="F17" s="98">
        <f t="shared" si="1"/>
        <v>1674</v>
      </c>
      <c r="G17" s="97">
        <v>0.3</v>
      </c>
      <c r="H17" s="98">
        <f t="shared" si="2"/>
        <v>1255.5</v>
      </c>
      <c r="I17" s="97">
        <v>0.3</v>
      </c>
      <c r="J17" s="162">
        <f aca="true" t="shared" si="3" ref="J17:J24">$D17*I17</f>
        <v>1255.5</v>
      </c>
      <c r="K17" s="94"/>
      <c r="L17" s="94"/>
    </row>
    <row r="18" spans="1:12" ht="13.5" customHeight="1">
      <c r="A18" s="161" t="str">
        <f>Orçamento!A34</f>
        <v>5.</v>
      </c>
      <c r="B18" s="95" t="str">
        <f>Orçamento!B34</f>
        <v>ESTRUTURA DE CONCRETO ARMADO</v>
      </c>
      <c r="C18" s="99">
        <f t="shared" si="0"/>
        <v>2.01</v>
      </c>
      <c r="D18" s="96">
        <f>Orçamento!I37</f>
        <v>871.9</v>
      </c>
      <c r="E18" s="97">
        <v>0.4</v>
      </c>
      <c r="F18" s="98">
        <f t="shared" si="1"/>
        <v>348.76</v>
      </c>
      <c r="G18" s="97">
        <v>0.3</v>
      </c>
      <c r="H18" s="98">
        <f t="shared" si="2"/>
        <v>261.57</v>
      </c>
      <c r="I18" s="97">
        <v>0.3</v>
      </c>
      <c r="J18" s="162">
        <f t="shared" si="3"/>
        <v>261.57</v>
      </c>
      <c r="K18" s="94"/>
      <c r="L18" s="94"/>
    </row>
    <row r="19" spans="1:12" ht="12.75" customHeight="1">
      <c r="A19" s="161" t="str">
        <f>Orçamento!A39</f>
        <v>6.</v>
      </c>
      <c r="B19" s="100" t="str">
        <f>Orçamento!B39</f>
        <v>REVESTIMENTOS DE PAREDES</v>
      </c>
      <c r="C19" s="99">
        <f t="shared" si="0"/>
        <v>23.47</v>
      </c>
      <c r="D19" s="96">
        <f>Orçamento!I43</f>
        <v>10200</v>
      </c>
      <c r="E19" s="97">
        <v>0.2</v>
      </c>
      <c r="F19" s="98">
        <f t="shared" si="1"/>
        <v>2040</v>
      </c>
      <c r="G19" s="97">
        <v>0.4</v>
      </c>
      <c r="H19" s="98">
        <f t="shared" si="2"/>
        <v>4080</v>
      </c>
      <c r="I19" s="97">
        <v>0.4</v>
      </c>
      <c r="J19" s="162">
        <f t="shared" si="3"/>
        <v>4080</v>
      </c>
      <c r="K19" s="94"/>
      <c r="L19" s="94"/>
    </row>
    <row r="20" spans="1:12" ht="11.25">
      <c r="A20" s="161" t="str">
        <f>Orçamento!A45</f>
        <v>7.</v>
      </c>
      <c r="B20" s="100" t="str">
        <f>Orçamento!B45</f>
        <v>REVESTIMENTOS DE TETOS</v>
      </c>
      <c r="C20" s="99">
        <f t="shared" si="0"/>
        <v>8.28</v>
      </c>
      <c r="D20" s="96">
        <f>Orçamento!I48</f>
        <v>3599</v>
      </c>
      <c r="E20" s="97"/>
      <c r="F20" s="98"/>
      <c r="G20" s="97">
        <v>0.5</v>
      </c>
      <c r="H20" s="98">
        <f t="shared" si="2"/>
        <v>1799.5</v>
      </c>
      <c r="I20" s="97">
        <v>0.5</v>
      </c>
      <c r="J20" s="162">
        <f t="shared" si="3"/>
        <v>1799.5</v>
      </c>
      <c r="K20" s="94"/>
      <c r="L20" s="94"/>
    </row>
    <row r="21" spans="1:12" ht="13.5" customHeight="1">
      <c r="A21" s="161" t="str">
        <f>Orçamento!A50</f>
        <v>8.</v>
      </c>
      <c r="B21" s="95" t="str">
        <f>Orçamento!B50</f>
        <v>ESQUADRIAS/FERRAGENS</v>
      </c>
      <c r="C21" s="99">
        <f t="shared" si="0"/>
        <v>16.65</v>
      </c>
      <c r="D21" s="96">
        <f>Orçamento!I59</f>
        <v>7235</v>
      </c>
      <c r="E21" s="97"/>
      <c r="F21" s="98"/>
      <c r="G21" s="97"/>
      <c r="H21" s="98"/>
      <c r="I21" s="97">
        <v>1</v>
      </c>
      <c r="J21" s="162">
        <f t="shared" si="3"/>
        <v>7235</v>
      </c>
      <c r="K21" s="94"/>
      <c r="L21" s="94"/>
    </row>
    <row r="22" spans="1:12" ht="13.5" customHeight="1">
      <c r="A22" s="161" t="str">
        <f>Orçamento!A61</f>
        <v>9.</v>
      </c>
      <c r="B22" s="95" t="str">
        <f>Orçamento!B61</f>
        <v>INSTALAÇÕES ELÉTRICAS </v>
      </c>
      <c r="C22" s="99">
        <f t="shared" si="0"/>
        <v>4.07</v>
      </c>
      <c r="D22" s="96">
        <f>Orçamento!I63</f>
        <v>1770</v>
      </c>
      <c r="E22" s="97">
        <v>0.2</v>
      </c>
      <c r="F22" s="98">
        <f>$D22*E22</f>
        <v>354</v>
      </c>
      <c r="G22" s="97">
        <v>0.4</v>
      </c>
      <c r="H22" s="98">
        <f t="shared" si="2"/>
        <v>708</v>
      </c>
      <c r="I22" s="97">
        <v>0.4</v>
      </c>
      <c r="J22" s="162">
        <f t="shared" si="3"/>
        <v>708</v>
      </c>
      <c r="K22" s="94"/>
      <c r="L22" s="94"/>
    </row>
    <row r="23" spans="1:12" ht="13.5" customHeight="1">
      <c r="A23" s="161" t="str">
        <f>Orçamento!A65</f>
        <v>10.</v>
      </c>
      <c r="B23" s="95" t="str">
        <f>Orçamento!B65</f>
        <v>INSTALAÇÕES HIDROSANITÁRIAS</v>
      </c>
      <c r="C23" s="99">
        <f t="shared" si="0"/>
        <v>3.12</v>
      </c>
      <c r="D23" s="96">
        <f>Orçamento!I67</f>
        <v>1357</v>
      </c>
      <c r="E23" s="97">
        <v>0.5</v>
      </c>
      <c r="F23" s="98">
        <f>$D23*E23</f>
        <v>678.5</v>
      </c>
      <c r="G23" s="97">
        <v>0.5</v>
      </c>
      <c r="H23" s="98">
        <f t="shared" si="2"/>
        <v>678.5</v>
      </c>
      <c r="I23" s="97"/>
      <c r="J23" s="162"/>
      <c r="K23" s="94"/>
      <c r="L23" s="94"/>
    </row>
    <row r="24" spans="1:12" ht="13.5" customHeight="1">
      <c r="A24" s="161" t="str">
        <f>Orçamento!A69</f>
        <v>11.</v>
      </c>
      <c r="B24" s="95" t="str">
        <f>Orçamento!B69</f>
        <v>APARELHOS</v>
      </c>
      <c r="C24" s="99">
        <f t="shared" si="0"/>
        <v>1.33</v>
      </c>
      <c r="D24" s="96">
        <f>Orçamento!I72</f>
        <v>580</v>
      </c>
      <c r="E24" s="97"/>
      <c r="F24" s="98"/>
      <c r="G24" s="97"/>
      <c r="H24" s="98"/>
      <c r="I24" s="97">
        <v>1</v>
      </c>
      <c r="J24" s="162">
        <f t="shared" si="3"/>
        <v>580</v>
      </c>
      <c r="K24" s="94"/>
      <c r="L24" s="94"/>
    </row>
    <row r="25" spans="1:12" ht="11.25">
      <c r="A25" s="161" t="str">
        <f>Orçamento!A74</f>
        <v>12.</v>
      </c>
      <c r="B25" s="100" t="str">
        <f>Orçamento!B74</f>
        <v>PREVENTIVO DE INCÊNDIO</v>
      </c>
      <c r="C25" s="99">
        <f t="shared" si="0"/>
        <v>3.12</v>
      </c>
      <c r="D25" s="96">
        <f>Orçamento!I80</f>
        <v>1355.1</v>
      </c>
      <c r="E25" s="97"/>
      <c r="F25" s="98"/>
      <c r="G25" s="97"/>
      <c r="H25" s="98"/>
      <c r="I25" s="97">
        <v>1</v>
      </c>
      <c r="J25" s="162">
        <f>$D25*I25</f>
        <v>1355.1</v>
      </c>
      <c r="K25" s="94"/>
      <c r="L25" s="94"/>
    </row>
    <row r="26" spans="1:12" ht="12" thickBot="1">
      <c r="A26" s="163" t="str">
        <f>Orçamento!A82</f>
        <v>13.</v>
      </c>
      <c r="B26" s="164" t="str">
        <f>Orçamento!B82</f>
        <v>SERVIÇOS FINAIS</v>
      </c>
      <c r="C26" s="165">
        <f t="shared" si="0"/>
        <v>0.57</v>
      </c>
      <c r="D26" s="166">
        <f>Orçamento!I84</f>
        <v>247.22</v>
      </c>
      <c r="E26" s="167"/>
      <c r="F26" s="168"/>
      <c r="G26" s="167"/>
      <c r="H26" s="168"/>
      <c r="I26" s="167">
        <v>1</v>
      </c>
      <c r="J26" s="169">
        <f>$D26*I26</f>
        <v>247.22</v>
      </c>
      <c r="K26" s="94"/>
      <c r="L26" s="94"/>
    </row>
    <row r="27" spans="1:12" ht="12" thickBot="1">
      <c r="A27" s="75"/>
      <c r="B27" s="173"/>
      <c r="C27" s="174"/>
      <c r="D27" s="175"/>
      <c r="E27" s="176"/>
      <c r="F27" s="76"/>
      <c r="G27" s="176"/>
      <c r="H27" s="76"/>
      <c r="I27" s="176"/>
      <c r="J27" s="76"/>
      <c r="K27" s="94"/>
      <c r="L27" s="94"/>
    </row>
    <row r="28" spans="1:10" ht="12.75" customHeight="1">
      <c r="A28" s="215" t="s">
        <v>84</v>
      </c>
      <c r="B28" s="216"/>
      <c r="C28" s="170">
        <f>SUM(C14:C26)</f>
        <v>100</v>
      </c>
      <c r="D28" s="171">
        <f>SUM(D14:D26)</f>
        <v>43459.63</v>
      </c>
      <c r="E28" s="172">
        <f>F$28/$D$28*100</f>
        <v>26.7</v>
      </c>
      <c r="F28" s="159">
        <f>SUM(F14:F26)</f>
        <v>11602.67</v>
      </c>
      <c r="G28" s="172">
        <f>H$28/$D$28*100</f>
        <v>32.98</v>
      </c>
      <c r="H28" s="159">
        <f>SUM(H15:H26)</f>
        <v>14335.07</v>
      </c>
      <c r="I28" s="172">
        <f>J$28/$D$28*100</f>
        <v>40.32</v>
      </c>
      <c r="J28" s="160">
        <f>SUM(J14:J26)</f>
        <v>17521.89</v>
      </c>
    </row>
    <row r="29" spans="1:10" ht="13.5" customHeight="1" thickBot="1">
      <c r="A29" s="217"/>
      <c r="B29" s="218"/>
      <c r="C29" s="101">
        <f>C28</f>
        <v>100</v>
      </c>
      <c r="D29" s="102">
        <f>D28</f>
        <v>43459.63</v>
      </c>
      <c r="E29" s="103">
        <f>F$28/$D$28*100</f>
        <v>26.7</v>
      </c>
      <c r="F29" s="104">
        <f>F28</f>
        <v>11602.67</v>
      </c>
      <c r="G29" s="103">
        <f>E29+G28</f>
        <v>59.68</v>
      </c>
      <c r="H29" s="104">
        <f>F29+H28</f>
        <v>25937.74</v>
      </c>
      <c r="I29" s="103">
        <f>G29+I28</f>
        <v>100</v>
      </c>
      <c r="J29" s="105">
        <f>H29+J28</f>
        <v>43459.63</v>
      </c>
    </row>
  </sheetData>
  <sheetProtection/>
  <mergeCells count="12">
    <mergeCell ref="C7:J7"/>
    <mergeCell ref="C8:J8"/>
    <mergeCell ref="E10:J10"/>
    <mergeCell ref="A1:J1"/>
    <mergeCell ref="C4:J4"/>
    <mergeCell ref="A28:B29"/>
    <mergeCell ref="A2:J2"/>
    <mergeCell ref="I11:J11"/>
    <mergeCell ref="G11:H11"/>
    <mergeCell ref="E11:F11"/>
    <mergeCell ref="C5:J5"/>
    <mergeCell ref="C6:J6"/>
  </mergeCells>
  <printOptions horizontalCentered="1"/>
  <pageMargins left="0.9448818897637796" right="0.984251968503937" top="0.9055118110236221" bottom="0.4330708661417323" header="0.2755905511811024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ANA-JULIA</cp:lastModifiedBy>
  <cp:lastPrinted>2012-05-24T18:32:09Z</cp:lastPrinted>
  <dcterms:created xsi:type="dcterms:W3CDTF">2002-10-15T21:17:12Z</dcterms:created>
  <dcterms:modified xsi:type="dcterms:W3CDTF">2012-06-25T19:17:14Z</dcterms:modified>
  <cp:category/>
  <cp:version/>
  <cp:contentType/>
  <cp:contentStatus/>
</cp:coreProperties>
</file>