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0455" windowHeight="5130"/>
  </bookViews>
  <sheets>
    <sheet name="Plan1" sheetId="1" r:id="rId1"/>
    <sheet name="Plan2" sheetId="2" r:id="rId2"/>
    <sheet name="Plan3" sheetId="3" r:id="rId3"/>
  </sheets>
  <calcPr calcId="145621"/>
</workbook>
</file>

<file path=xl/calcChain.xml><?xml version="1.0" encoding="utf-8"?>
<calcChain xmlns="http://schemas.openxmlformats.org/spreadsheetml/2006/main">
  <c r="M21" i="1" l="1"/>
  <c r="M15" i="1"/>
  <c r="M12" i="1"/>
  <c r="I18" i="1" l="1"/>
  <c r="J18" i="1" s="1"/>
  <c r="F18" i="1"/>
  <c r="F12" i="1"/>
  <c r="F13" i="1"/>
  <c r="F16" i="1"/>
  <c r="F17" i="1"/>
  <c r="F19" i="1"/>
  <c r="F15" i="1"/>
  <c r="H16" i="1"/>
  <c r="H17" i="1"/>
  <c r="H19" i="1"/>
  <c r="H20" i="1"/>
  <c r="H22" i="1"/>
  <c r="H15" i="1"/>
  <c r="I22" i="1"/>
  <c r="J22" i="1" s="1"/>
  <c r="K22" i="1" s="1"/>
  <c r="I16" i="1"/>
  <c r="J16" i="1" s="1"/>
  <c r="I17" i="1"/>
  <c r="J17" i="1" s="1"/>
  <c r="I19" i="1"/>
  <c r="J19" i="1" s="1"/>
  <c r="K19" i="1" s="1"/>
  <c r="I20" i="1"/>
  <c r="J20" i="1" s="1"/>
  <c r="I15" i="1"/>
  <c r="J15" i="1" s="1"/>
  <c r="K15" i="1" s="1"/>
  <c r="I13" i="1"/>
  <c r="J13" i="1" s="1"/>
  <c r="K13" i="1" s="1"/>
  <c r="I12" i="1"/>
  <c r="J12" i="1" s="1"/>
  <c r="K12" i="1" s="1"/>
  <c r="F28" i="1" l="1"/>
  <c r="H28" i="1"/>
  <c r="K16" i="1"/>
  <c r="K20" i="1" l="1"/>
  <c r="K18" i="1"/>
  <c r="K17" i="1"/>
  <c r="K28" i="1" s="1"/>
</calcChain>
</file>

<file path=xl/sharedStrings.xml><?xml version="1.0" encoding="utf-8"?>
<sst xmlns="http://schemas.openxmlformats.org/spreadsheetml/2006/main" count="52" uniqueCount="45">
  <si>
    <t>ITEM</t>
  </si>
  <si>
    <t>DESCRIÇÃO DO SERVIÇO</t>
  </si>
  <si>
    <t>UNID.</t>
  </si>
  <si>
    <t>QUANT.</t>
  </si>
  <si>
    <t>PREÇO UNIT</t>
  </si>
  <si>
    <t>TOTAL</t>
  </si>
  <si>
    <t>SERVIÇOS INICIAIS</t>
  </si>
  <si>
    <t>Placa de obra modelo convenio</t>
  </si>
  <si>
    <t>locação da obra</t>
  </si>
  <si>
    <t>ESTRUTURA DE CONCRETO ARMADO</t>
  </si>
  <si>
    <t>2.1</t>
  </si>
  <si>
    <t>SERVIÇOS FINAIS</t>
  </si>
  <si>
    <t>3.1</t>
  </si>
  <si>
    <t>Limpeza e retirada final de entulhos</t>
  </si>
  <si>
    <t xml:space="preserve">OBS: OS SERVIÇOS DE MÁQUINAS PARA A ESCAVAÇÃO E ATERRO </t>
  </si>
  <si>
    <t>m²</t>
  </si>
  <si>
    <t>ARMACAO ACO CA-50, DIAM. 6,3 (1/4) À 12,5MM(1/2) - FORNECIMENTO/ CORTE(PERDA DE 10%) / DOBRA / COLOCAÇÃO.</t>
  </si>
  <si>
    <t>ARAME RECOZIDO 18 BWG - 1,25MM - 9,60 G/M</t>
  </si>
  <si>
    <t>CONCRETO USINADO BOMBEADO FCK=30MPA, INCLUSIVE COLOCACAO, ESPALHAMENTO E ADENSAMENTO MECANICO.</t>
  </si>
  <si>
    <t>m³</t>
  </si>
  <si>
    <t>Kg</t>
  </si>
  <si>
    <t>DESFORMA DE ESTRUTURAS</t>
  </si>
  <si>
    <t>1.1</t>
  </si>
  <si>
    <t>1.2</t>
  </si>
  <si>
    <t>2.2</t>
  </si>
  <si>
    <t>2.3</t>
  </si>
  <si>
    <t>2.5</t>
  </si>
  <si>
    <t>2.6</t>
  </si>
  <si>
    <t>FORMA MADEIRA 1 VEZ PINHO 3A ESP=2,5CM P/PECAS DE CONCRETO ARMADO</t>
  </si>
  <si>
    <t>Caroline De Lucca</t>
  </si>
  <si>
    <t>Eng. Civil Crea/SC 126011-0</t>
  </si>
  <si>
    <t>ARMACAO DE ACO CA-60 DIAM. 3,4 A 6,0MM. - FORNECIMENTO / CORTE (C/PERDADE 10%) / DOBRA / COLOCAÇÃO.</t>
  </si>
  <si>
    <t>2.7</t>
  </si>
  <si>
    <t>SERÁ DE RESPONSABILIDADE DA PREFEITURA DO MUNICÍPIO DE CATANDUVAS</t>
  </si>
  <si>
    <t>Tomador: PREFEITURA MUNICIPAL DE CATANDUVAS</t>
  </si>
  <si>
    <t>Empreendimento: Cabeceiras PONTE 12 M</t>
  </si>
  <si>
    <t>Material</t>
  </si>
  <si>
    <t>Mão de obra</t>
  </si>
  <si>
    <t>Custo Unit</t>
  </si>
  <si>
    <t>BDI:</t>
  </si>
  <si>
    <t>Total Material</t>
  </si>
  <si>
    <t>Total Mão de Obra</t>
  </si>
  <si>
    <t>ESTADO DE SANTA CATARINA                                                                                                                                                                                                                                                                                   PREFEITURA MUNICIPAL DE CATANDUVAS                                                                                                                                                                                                                                          SECRETARIA DE PLANEJAMENTO</t>
  </si>
  <si>
    <t>ORÇAMENTO CABECEIRAS - PONTE 12 METROS LINHA PEDRA LISA</t>
  </si>
  <si>
    <t>Data: 18/11/2015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</si>
</sst>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 &quot;R$&quot;\ * #,##0.00_ ;_ &quot;R$&quot;\ * \-#,##0.00_ ;_ &quot;R$&quot;\ * &quot;-&quot;??_ ;_ @_ "/>
    <numFmt numFmtId="16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164" fontId="2" fillId="0" borderId="1" xfId="1" applyFont="1" applyBorder="1" applyAlignment="1">
      <alignment horizontal="center"/>
    </xf>
    <xf numFmtId="0" fontId="2" fillId="0" borderId="1" xfId="0" applyFont="1" applyFill="1" applyBorder="1" applyAlignment="1">
      <alignment horizontal="justify"/>
    </xf>
    <xf numFmtId="0" fontId="2" fillId="0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/>
    <xf numFmtId="164" fontId="3" fillId="0" borderId="1" xfId="1" applyFont="1" applyBorder="1"/>
    <xf numFmtId="0" fontId="2" fillId="0" borderId="0" xfId="0" applyFont="1" applyAlignment="1">
      <alignment horizontal="center"/>
    </xf>
    <xf numFmtId="2" fontId="4" fillId="0" borderId="1" xfId="0" applyNumberFormat="1" applyFont="1" applyBorder="1" applyAlignment="1">
      <alignment horizontal="center"/>
    </xf>
    <xf numFmtId="9" fontId="2" fillId="0" borderId="0" xfId="2" applyFont="1" applyAlignment="1">
      <alignment horizontal="left"/>
    </xf>
    <xf numFmtId="44" fontId="0" fillId="0" borderId="0" xfId="0" applyNumberFormat="1"/>
    <xf numFmtId="164" fontId="7" fillId="0" borderId="1" xfId="1" applyFont="1" applyBorder="1"/>
    <xf numFmtId="0" fontId="2" fillId="0" borderId="0" xfId="0" applyFont="1" applyBorder="1" applyAlignment="1">
      <alignment vertical="center" wrapText="1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center"/>
    </xf>
    <xf numFmtId="164" fontId="0" fillId="0" borderId="0" xfId="0" applyNumberFormat="1"/>
  </cellXfs>
  <cellStyles count="3">
    <cellStyle name="Moeda" xfId="1" builtinId="4"/>
    <cellStyle name="Normal" xfId="0" builtinId="0"/>
    <cellStyle name="Porcentagem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273844</xdr:colOff>
      <xdr:row>3</xdr:row>
      <xdr:rowOff>178594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1063" cy="7500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topLeftCell="C7" zoomScaleNormal="100" workbookViewId="0">
      <selection activeCell="M22" sqref="M22"/>
    </sheetView>
  </sheetViews>
  <sheetFormatPr defaultRowHeight="15" x14ac:dyDescent="0.25"/>
  <cols>
    <col min="2" max="2" width="84.42578125" customWidth="1"/>
    <col min="3" max="3" width="7.7109375" customWidth="1"/>
    <col min="4" max="4" width="8.85546875" customWidth="1"/>
    <col min="5" max="5" width="9" customWidth="1"/>
    <col min="6" max="6" width="14.140625" customWidth="1"/>
    <col min="7" max="7" width="9.5703125" customWidth="1"/>
    <col min="8" max="8" width="13.42578125" customWidth="1"/>
    <col min="9" max="9" width="9.5703125" customWidth="1"/>
    <col min="10" max="10" width="12" customWidth="1"/>
    <col min="11" max="11" width="16.5703125" customWidth="1"/>
    <col min="12" max="12" width="9.140625" customWidth="1"/>
    <col min="13" max="13" width="13.7109375" bestFit="1" customWidth="1"/>
  </cols>
  <sheetData>
    <row r="1" spans="1:13" ht="15" customHeight="1" x14ac:dyDescent="0.25">
      <c r="A1" s="26" t="s">
        <v>42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15"/>
    </row>
    <row r="2" spans="1:13" x14ac:dyDescent="0.2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15"/>
    </row>
    <row r="3" spans="1:13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15"/>
    </row>
    <row r="4" spans="1:13" x14ac:dyDescent="0.25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15"/>
    </row>
    <row r="5" spans="1:13" ht="15.75" x14ac:dyDescent="0.25">
      <c r="A5" s="29" t="s">
        <v>34</v>
      </c>
      <c r="B5" s="29"/>
      <c r="C5" s="29" t="s">
        <v>44</v>
      </c>
      <c r="D5" s="29"/>
      <c r="E5" s="29"/>
      <c r="F5" s="29"/>
      <c r="G5" s="29"/>
      <c r="H5" s="29"/>
      <c r="I5" s="29"/>
      <c r="J5" s="29"/>
      <c r="K5" s="29"/>
    </row>
    <row r="6" spans="1:13" ht="15.75" x14ac:dyDescent="0.25">
      <c r="A6" s="29" t="s">
        <v>35</v>
      </c>
      <c r="B6" s="29"/>
      <c r="C6" s="29" t="s">
        <v>39</v>
      </c>
      <c r="D6" s="29"/>
      <c r="E6" s="29"/>
      <c r="F6" s="29"/>
      <c r="G6" s="29"/>
      <c r="H6" s="29"/>
      <c r="I6" s="29"/>
      <c r="J6" s="29"/>
      <c r="K6" s="29"/>
    </row>
    <row r="7" spans="1:13" ht="15.75" x14ac:dyDescent="0.25">
      <c r="C7" s="12">
        <v>0.25</v>
      </c>
    </row>
    <row r="8" spans="1:13" ht="15.75" x14ac:dyDescent="0.25">
      <c r="A8" s="30" t="s">
        <v>43</v>
      </c>
      <c r="B8" s="30"/>
      <c r="C8" s="30"/>
      <c r="D8" s="30"/>
      <c r="E8" s="30"/>
      <c r="F8" s="30"/>
      <c r="G8" s="30"/>
      <c r="H8" s="30"/>
      <c r="I8" s="30"/>
      <c r="J8" s="30"/>
      <c r="K8" s="30"/>
    </row>
    <row r="9" spans="1:13" x14ac:dyDescent="0.25">
      <c r="A9" s="21" t="s">
        <v>0</v>
      </c>
      <c r="B9" s="21" t="s">
        <v>1</v>
      </c>
      <c r="C9" s="27" t="s">
        <v>2</v>
      </c>
      <c r="D9" s="27" t="s">
        <v>3</v>
      </c>
      <c r="E9" s="27" t="s">
        <v>36</v>
      </c>
      <c r="F9" s="27" t="s">
        <v>40</v>
      </c>
      <c r="G9" s="28" t="s">
        <v>37</v>
      </c>
      <c r="H9" s="28" t="s">
        <v>41</v>
      </c>
      <c r="I9" s="27" t="s">
        <v>38</v>
      </c>
      <c r="J9" s="28" t="s">
        <v>4</v>
      </c>
      <c r="K9" s="27" t="s">
        <v>5</v>
      </c>
    </row>
    <row r="10" spans="1:13" x14ac:dyDescent="0.25">
      <c r="A10" s="22"/>
      <c r="B10" s="22"/>
      <c r="C10" s="27"/>
      <c r="D10" s="27"/>
      <c r="E10" s="27"/>
      <c r="F10" s="27"/>
      <c r="G10" s="28"/>
      <c r="H10" s="28"/>
      <c r="I10" s="27"/>
      <c r="J10" s="28"/>
      <c r="K10" s="27"/>
    </row>
    <row r="11" spans="1:13" ht="15.75" x14ac:dyDescent="0.25">
      <c r="A11" s="18">
        <v>1</v>
      </c>
      <c r="B11" s="19" t="s">
        <v>6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3" ht="15.75" x14ac:dyDescent="0.25">
      <c r="A12" s="1" t="s">
        <v>22</v>
      </c>
      <c r="B12" s="2" t="s">
        <v>7</v>
      </c>
      <c r="C12" s="1" t="s">
        <v>15</v>
      </c>
      <c r="D12" s="6">
        <v>2.5</v>
      </c>
      <c r="E12" s="6">
        <v>258.10000000000002</v>
      </c>
      <c r="F12" s="6">
        <f>((E12*D12)*(1+$C$7))</f>
        <v>806.5625</v>
      </c>
      <c r="G12" s="6"/>
      <c r="H12" s="6"/>
      <c r="I12" s="6">
        <f>E12+G12</f>
        <v>258.10000000000002</v>
      </c>
      <c r="J12" s="6">
        <f>I12*(1+$C$7)</f>
        <v>322.625</v>
      </c>
      <c r="K12" s="3">
        <f>J12*D12</f>
        <v>806.5625</v>
      </c>
      <c r="M12" s="31">
        <f>SUM(K12:K13)</f>
        <v>1279.2425000000001</v>
      </c>
    </row>
    <row r="13" spans="1:13" ht="20.25" customHeight="1" x14ac:dyDescent="0.25">
      <c r="A13" s="1" t="s">
        <v>23</v>
      </c>
      <c r="B13" s="2" t="s">
        <v>8</v>
      </c>
      <c r="C13" s="1" t="s">
        <v>15</v>
      </c>
      <c r="D13" s="6">
        <v>121.2</v>
      </c>
      <c r="E13" s="6">
        <v>3.12</v>
      </c>
      <c r="F13" s="6">
        <f>((E13*D13)*(1+$C$7))</f>
        <v>472.68</v>
      </c>
      <c r="G13" s="6"/>
      <c r="H13" s="6"/>
      <c r="I13" s="6">
        <f>E13+G13</f>
        <v>3.12</v>
      </c>
      <c r="J13" s="6">
        <f>I13*(1+$C$7)</f>
        <v>3.9000000000000004</v>
      </c>
      <c r="K13" s="3">
        <f>J13*D13</f>
        <v>472.68000000000006</v>
      </c>
    </row>
    <row r="14" spans="1:13" ht="15.75" x14ac:dyDescent="0.25">
      <c r="A14" s="18">
        <v>2</v>
      </c>
      <c r="B14" s="19" t="s">
        <v>9</v>
      </c>
      <c r="C14" s="23"/>
      <c r="D14" s="24"/>
      <c r="E14" s="24"/>
      <c r="F14" s="24"/>
      <c r="G14" s="24"/>
      <c r="H14" s="24"/>
      <c r="I14" s="24"/>
      <c r="J14" s="24"/>
      <c r="K14" s="25"/>
    </row>
    <row r="15" spans="1:13" ht="32.25" customHeight="1" x14ac:dyDescent="0.25">
      <c r="A15" s="1" t="s">
        <v>10</v>
      </c>
      <c r="B15" s="4" t="s">
        <v>28</v>
      </c>
      <c r="C15" s="5" t="s">
        <v>15</v>
      </c>
      <c r="D15" s="6">
        <v>54.56</v>
      </c>
      <c r="E15" s="6">
        <v>13.26</v>
      </c>
      <c r="F15" s="6">
        <f>((E15*D15)*(1+$C$7))</f>
        <v>904.33199999999999</v>
      </c>
      <c r="G15" s="6">
        <v>20.39</v>
      </c>
      <c r="H15" s="6">
        <f>((G15*D15)*(1+$C$7))</f>
        <v>1390.598</v>
      </c>
      <c r="I15" s="6">
        <f t="shared" ref="I15:I20" si="0">G15+E15</f>
        <v>33.65</v>
      </c>
      <c r="J15" s="6">
        <f t="shared" ref="J15:J20" si="1">I15*(1+$C$7)</f>
        <v>42.0625</v>
      </c>
      <c r="K15" s="3">
        <f t="shared" ref="K15:K20" si="2">J15*D15</f>
        <v>2294.9300000000003</v>
      </c>
      <c r="M15" s="31">
        <f>SUM(K15:K20)</f>
        <v>17343.200624999998</v>
      </c>
    </row>
    <row r="16" spans="1:13" ht="30.75" x14ac:dyDescent="0.25">
      <c r="A16" s="1" t="s">
        <v>24</v>
      </c>
      <c r="B16" s="4" t="s">
        <v>31</v>
      </c>
      <c r="C16" s="5" t="s">
        <v>20</v>
      </c>
      <c r="D16" s="6">
        <v>30.55</v>
      </c>
      <c r="E16" s="6">
        <v>4.3600000000000003</v>
      </c>
      <c r="F16" s="6">
        <f>((E16*D16)*(1+$C$7))</f>
        <v>166.4975</v>
      </c>
      <c r="G16" s="6">
        <v>2.15</v>
      </c>
      <c r="H16" s="6">
        <f>((G16*D16)*(1+$C$7))</f>
        <v>82.103125000000006</v>
      </c>
      <c r="I16" s="6">
        <f t="shared" si="0"/>
        <v>6.51</v>
      </c>
      <c r="J16" s="6">
        <f t="shared" si="1"/>
        <v>8.1374999999999993</v>
      </c>
      <c r="K16" s="3">
        <f t="shared" si="2"/>
        <v>248.60062499999998</v>
      </c>
    </row>
    <row r="17" spans="1:13" ht="30.75" x14ac:dyDescent="0.25">
      <c r="A17" s="1" t="s">
        <v>25</v>
      </c>
      <c r="B17" s="4" t="s">
        <v>16</v>
      </c>
      <c r="C17" s="1" t="s">
        <v>20</v>
      </c>
      <c r="D17" s="11">
        <v>611.35</v>
      </c>
      <c r="E17" s="11">
        <v>3.9</v>
      </c>
      <c r="F17" s="6">
        <f>((E17*D17)*(1+$C$7))</f>
        <v>2980.3312499999997</v>
      </c>
      <c r="G17" s="11">
        <v>2.2999999999999998</v>
      </c>
      <c r="H17" s="6">
        <f>((G17*D17)*(1+$C$7))</f>
        <v>1757.6312499999999</v>
      </c>
      <c r="I17" s="6">
        <f t="shared" si="0"/>
        <v>6.1999999999999993</v>
      </c>
      <c r="J17" s="6">
        <f t="shared" si="1"/>
        <v>7.7499999999999991</v>
      </c>
      <c r="K17" s="3">
        <f t="shared" si="2"/>
        <v>4737.9624999999996</v>
      </c>
    </row>
    <row r="18" spans="1:13" ht="15.75" x14ac:dyDescent="0.25">
      <c r="A18" s="1" t="s">
        <v>26</v>
      </c>
      <c r="B18" s="4" t="s">
        <v>17</v>
      </c>
      <c r="C18" s="1" t="s">
        <v>20</v>
      </c>
      <c r="D18" s="6">
        <v>8</v>
      </c>
      <c r="E18" s="6">
        <v>6.55</v>
      </c>
      <c r="F18" s="6">
        <f>((E18*D18)*(1+$C$7))</f>
        <v>65.5</v>
      </c>
      <c r="G18" s="6"/>
      <c r="H18" s="6"/>
      <c r="I18" s="6">
        <f t="shared" si="0"/>
        <v>6.55</v>
      </c>
      <c r="J18" s="6">
        <f t="shared" si="1"/>
        <v>8.1875</v>
      </c>
      <c r="K18" s="3">
        <f t="shared" si="2"/>
        <v>65.5</v>
      </c>
    </row>
    <row r="19" spans="1:13" ht="30.75" x14ac:dyDescent="0.25">
      <c r="A19" s="1" t="s">
        <v>27</v>
      </c>
      <c r="B19" s="4" t="s">
        <v>18</v>
      </c>
      <c r="C19" s="1" t="s">
        <v>19</v>
      </c>
      <c r="D19" s="6">
        <v>21.06</v>
      </c>
      <c r="E19" s="6">
        <v>320</v>
      </c>
      <c r="F19" s="6">
        <f>((E19*D19)*(1+$C$7))</f>
        <v>8424</v>
      </c>
      <c r="G19" s="6">
        <v>35.5</v>
      </c>
      <c r="H19" s="6">
        <f>((G19*D19)*(1+$C$7))</f>
        <v>934.53750000000002</v>
      </c>
      <c r="I19" s="6">
        <f t="shared" si="0"/>
        <v>355.5</v>
      </c>
      <c r="J19" s="6">
        <f t="shared" si="1"/>
        <v>444.375</v>
      </c>
      <c r="K19" s="3">
        <f t="shared" si="2"/>
        <v>9358.5374999999985</v>
      </c>
    </row>
    <row r="20" spans="1:13" ht="15.75" x14ac:dyDescent="0.25">
      <c r="A20" s="1" t="s">
        <v>32</v>
      </c>
      <c r="B20" s="4" t="s">
        <v>21</v>
      </c>
      <c r="C20" s="1" t="s">
        <v>15</v>
      </c>
      <c r="D20" s="6">
        <v>54.56</v>
      </c>
      <c r="E20" s="6"/>
      <c r="F20" s="6"/>
      <c r="G20" s="6">
        <v>9.35</v>
      </c>
      <c r="H20" s="6">
        <f>((G20*D20)*(1+$C$7))</f>
        <v>637.67000000000007</v>
      </c>
      <c r="I20" s="6">
        <f t="shared" si="0"/>
        <v>9.35</v>
      </c>
      <c r="J20" s="6">
        <f t="shared" si="1"/>
        <v>11.6875</v>
      </c>
      <c r="K20" s="3">
        <f t="shared" si="2"/>
        <v>637.67000000000007</v>
      </c>
    </row>
    <row r="21" spans="1:13" ht="15.75" x14ac:dyDescent="0.25">
      <c r="A21" s="18">
        <v>3</v>
      </c>
      <c r="B21" s="19" t="s">
        <v>11</v>
      </c>
      <c r="C21" s="23"/>
      <c r="D21" s="24"/>
      <c r="E21" s="24"/>
      <c r="F21" s="24"/>
      <c r="G21" s="24"/>
      <c r="H21" s="24"/>
      <c r="I21" s="24"/>
      <c r="J21" s="24"/>
      <c r="K21" s="25"/>
      <c r="M21" s="31">
        <f>SUM(K22)</f>
        <v>333.3</v>
      </c>
    </row>
    <row r="22" spans="1:13" ht="15.75" x14ac:dyDescent="0.25">
      <c r="A22" s="1" t="s">
        <v>12</v>
      </c>
      <c r="B22" s="2" t="s">
        <v>13</v>
      </c>
      <c r="C22" s="1" t="s">
        <v>15</v>
      </c>
      <c r="D22" s="6">
        <v>121.2</v>
      </c>
      <c r="E22" s="6"/>
      <c r="F22" s="6"/>
      <c r="G22" s="6">
        <v>2.2000000000000002</v>
      </c>
      <c r="H22" s="6">
        <f>((G22*D22)*(1+$C$7))</f>
        <v>333.30000000000007</v>
      </c>
      <c r="I22" s="6">
        <f>G22+E22</f>
        <v>2.2000000000000002</v>
      </c>
      <c r="J22" s="6">
        <f>I22*(1+$C$7)</f>
        <v>2.75</v>
      </c>
      <c r="K22" s="3">
        <f>J22*D22</f>
        <v>333.3</v>
      </c>
      <c r="M22" s="13"/>
    </row>
    <row r="23" spans="1:13" ht="15.75" x14ac:dyDescent="0.25">
      <c r="A23" s="1"/>
      <c r="B23" s="2"/>
      <c r="C23" s="1"/>
      <c r="D23" s="6"/>
      <c r="E23" s="6"/>
      <c r="F23" s="6"/>
      <c r="G23" s="6"/>
      <c r="H23" s="6"/>
      <c r="I23" s="6"/>
      <c r="J23" s="6"/>
      <c r="K23" s="1"/>
    </row>
    <row r="24" spans="1:13" ht="15.75" x14ac:dyDescent="0.25">
      <c r="A24" s="2"/>
      <c r="B24" s="2"/>
      <c r="C24" s="1"/>
      <c r="D24" s="1"/>
      <c r="E24" s="1"/>
      <c r="F24" s="1"/>
      <c r="G24" s="1"/>
      <c r="H24" s="1"/>
      <c r="I24" s="1"/>
      <c r="J24" s="1"/>
      <c r="K24" s="1"/>
    </row>
    <row r="25" spans="1:13" ht="15.75" x14ac:dyDescent="0.25">
      <c r="A25" s="2"/>
      <c r="B25" s="16" t="s">
        <v>14</v>
      </c>
      <c r="C25" s="17"/>
      <c r="D25" s="1"/>
      <c r="E25" s="1"/>
      <c r="F25" s="1"/>
      <c r="G25" s="1"/>
      <c r="H25" s="1"/>
      <c r="I25" s="1"/>
      <c r="J25" s="1"/>
      <c r="K25" s="3"/>
    </row>
    <row r="26" spans="1:13" ht="15.75" x14ac:dyDescent="0.25">
      <c r="A26" s="2"/>
      <c r="B26" s="16" t="s">
        <v>33</v>
      </c>
      <c r="C26" s="16"/>
      <c r="D26" s="2"/>
      <c r="E26" s="2"/>
      <c r="F26" s="2"/>
      <c r="G26" s="2"/>
      <c r="H26" s="2"/>
      <c r="I26" s="2"/>
      <c r="J26" s="2"/>
      <c r="K26" s="2"/>
    </row>
    <row r="27" spans="1:13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</row>
    <row r="28" spans="1:13" ht="15.75" x14ac:dyDescent="0.25">
      <c r="A28" s="8"/>
      <c r="B28" s="7" t="s">
        <v>5</v>
      </c>
      <c r="C28" s="8"/>
      <c r="D28" s="8"/>
      <c r="E28" s="8"/>
      <c r="F28" s="14">
        <f>SUM(F12:F21)</f>
        <v>13819.903249999999</v>
      </c>
      <c r="G28" s="8"/>
      <c r="H28" s="14">
        <f>SUM(H15:H22)</f>
        <v>5135.8398750000006</v>
      </c>
      <c r="I28" s="8"/>
      <c r="J28" s="8"/>
      <c r="K28" s="9">
        <f>SUM(K11:K27)</f>
        <v>18955.743124999997</v>
      </c>
    </row>
    <row r="31" spans="1:13" ht="15.75" x14ac:dyDescent="0.25">
      <c r="B31" s="10" t="s">
        <v>29</v>
      </c>
    </row>
    <row r="32" spans="1:13" ht="15.75" x14ac:dyDescent="0.25">
      <c r="B32" s="10" t="s">
        <v>30</v>
      </c>
    </row>
  </sheetData>
  <mergeCells count="20">
    <mergeCell ref="A1:K4"/>
    <mergeCell ref="C9:C10"/>
    <mergeCell ref="D9:D10"/>
    <mergeCell ref="E9:E10"/>
    <mergeCell ref="F9:F10"/>
    <mergeCell ref="G9:G10"/>
    <mergeCell ref="A5:B5"/>
    <mergeCell ref="A6:B6"/>
    <mergeCell ref="A8:K8"/>
    <mergeCell ref="C5:K5"/>
    <mergeCell ref="C6:K6"/>
    <mergeCell ref="H9:H10"/>
    <mergeCell ref="I9:I10"/>
    <mergeCell ref="J9:J10"/>
    <mergeCell ref="K9:K10"/>
    <mergeCell ref="C11:K11"/>
    <mergeCell ref="B9:B10"/>
    <mergeCell ref="A9:A10"/>
    <mergeCell ref="C21:K21"/>
    <mergeCell ref="C14:K14"/>
  </mergeCells>
  <pageMargins left="0.511811024" right="0.511811024" top="0.78740157499999996" bottom="0.78740157499999996" header="0.31496062000000002" footer="0.31496062000000002"/>
  <pageSetup paperSize="9" scale="65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Winseven</dc:creator>
  <cp:lastModifiedBy>Administrador</cp:lastModifiedBy>
  <cp:lastPrinted>2015-11-18T18:48:26Z</cp:lastPrinted>
  <dcterms:created xsi:type="dcterms:W3CDTF">2015-11-03T11:54:27Z</dcterms:created>
  <dcterms:modified xsi:type="dcterms:W3CDTF">2015-11-18T19:01:38Z</dcterms:modified>
</cp:coreProperties>
</file>